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5970" windowHeight="6555" tabRatio="845" firstSheet="21" activeTab="28"/>
  </bookViews>
  <sheets>
    <sheet name="bia" sheetId="136" r:id="rId1"/>
    <sheet name="biaphụlục(23)" sheetId="92" r:id="rId2"/>
    <sheet name="1-GRDP GSS(ĐP)" sheetId="61" r:id="rId3"/>
    <sheet name="1-GDP GHH(ĐP)" sheetId="138" r:id="rId4"/>
    <sheet name="SXNN " sheetId="101" r:id="rId5"/>
    <sheet name="SXNN (tieptheo)" sheetId="149" r:id="rId6"/>
    <sheet name="vụ ĐX 2019" sheetId="126" r:id="rId7"/>
    <sheet name="vụ HT 2019" sheetId="181" r:id="rId8"/>
    <sheet name="Chan nuoi" sheetId="161" r:id="rId9"/>
    <sheet name="SP Chăn nuôi" sheetId="141" r:id="rId10"/>
    <sheet name="lâm nghiệp" sheetId="142" r:id="rId11"/>
    <sheet name="SL thủy sản" sheetId="162" r:id="rId12"/>
    <sheet name="IPI cong nghiep" sheetId="73" r:id="rId13"/>
    <sheet name="SP CN thang" sheetId="167" r:id="rId14"/>
    <sheet name="SPCN thang (2)" sheetId="166" r:id="rId15"/>
    <sheet name="SPCN thang (3)" sheetId="165" r:id="rId16"/>
    <sheet name="SPCN thang (4)" sheetId="164" r:id="rId17"/>
    <sheet name="TMBL" sheetId="90" r:id="rId18"/>
    <sheet name="DT dichvu AU,Luhanh" sheetId="158" r:id="rId19"/>
    <sheet name="Doanhthu VT" sheetId="156" r:id="rId20"/>
    <sheet name="vantai HKK" sheetId="71" r:id="rId21"/>
    <sheet name="vantai HH" sheetId="70" r:id="rId22"/>
    <sheet name="ngân hàng" sheetId="135" r:id="rId23"/>
    <sheet name="Vốnđầutư" sheetId="134" r:id="rId24"/>
    <sheet name="Thu NSNN" sheetId="124" r:id="rId25"/>
    <sheet name="Chi NSNN" sheetId="125" r:id="rId26"/>
    <sheet name="xuat khau" sheetId="104" r:id="rId27"/>
    <sheet name="Nhập khẩu" sheetId="117" r:id="rId28"/>
    <sheet name="CPI-T9" sheetId="24" r:id="rId29"/>
    <sheet name="CSgia 10nam" sheetId="159" r:id="rId30"/>
    <sheet name="vàng-dola" sheetId="146" r:id="rId31"/>
    <sheet name="YTE(X) " sheetId="133" r:id="rId32"/>
    <sheet name="GD phothong" sheetId="183" r:id="rId33"/>
    <sheet name="danso" sheetId="182" r:id="rId34"/>
    <sheet name="antoanGT-chayno" sheetId="160" r:id="rId35"/>
    <sheet name="ươc nam" sheetId="168" r:id="rId36"/>
    <sheet name="GRDP 2019" sheetId="169" r:id="rId37"/>
    <sheet name="GTXS NN 2019" sheetId="170" r:id="rId38"/>
    <sheet name="IIP congnghiep" sheetId="175" r:id="rId39"/>
    <sheet name="SP CN 2019" sheetId="176" r:id="rId40"/>
    <sheet name="TMBL 2019" sheetId="177" r:id="rId41"/>
    <sheet name="GO XD" sheetId="178" r:id="rId42"/>
  </sheets>
  <externalReferences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0" localSheetId="3">'[1]PNT-QUOT-#3'!#REF!</definedName>
    <definedName name="\0" localSheetId="5">'[1]PNT-QUOT-#3'!#REF!</definedName>
    <definedName name="\0" localSheetId="31">'[1]PNT-QUOT-#3'!#REF!</definedName>
    <definedName name="\0">'[1]PNT-QUOT-#3'!#REF!</definedName>
    <definedName name="\z" localSheetId="3">'[1]COAT&amp;WRAP-QIOT-#3'!#REF!</definedName>
    <definedName name="\z" localSheetId="5">'[1]COAT&amp;WRAP-QIOT-#3'!#REF!</definedName>
    <definedName name="\z" localSheetId="31">'[1]COAT&amp;WRAP-QIOT-#3'!#REF!</definedName>
    <definedName name="\z">'[1]COAT&amp;WRAP-QIOT-#3'!#REF!</definedName>
    <definedName name="_Fill" localSheetId="3" hidden="1">#REF!</definedName>
    <definedName name="_Fill" localSheetId="5" hidden="1">#REF!</definedName>
    <definedName name="_Fill" localSheetId="31" hidden="1">#REF!</definedName>
    <definedName name="_Fill" hidden="1">#REF!</definedName>
    <definedName name="A" localSheetId="3">'[1]PNT-QUOT-#3'!#REF!</definedName>
    <definedName name="A" localSheetId="5">'[1]PNT-QUOT-#3'!#REF!</definedName>
    <definedName name="A" localSheetId="31">'[1]PNT-QUOT-#3'!#REF!</definedName>
    <definedName name="A">'[1]PNT-QUOT-#3'!#REF!</definedName>
    <definedName name="AAA" localSheetId="3">'[2]MTL$-INTER'!#REF!</definedName>
    <definedName name="AAA" localSheetId="5">'[2]MTL$-INTER'!#REF!</definedName>
    <definedName name="AAA" localSheetId="31">'[2]MTL$-INTER'!#REF!</definedName>
    <definedName name="AAA">'[2]MTL$-INTER'!#REF!</definedName>
    <definedName name="B" localSheetId="3">'[1]PNT-QUOT-#3'!#REF!</definedName>
    <definedName name="B" localSheetId="5">'[1]PNT-QUOT-#3'!#REF!</definedName>
    <definedName name="B" localSheetId="31">'[1]PNT-QUOT-#3'!#REF!</definedName>
    <definedName name="B">'[1]PNT-QUOT-#3'!#REF!</definedName>
    <definedName name="cfk" localSheetId="3">[3]THKP!#REF!</definedName>
    <definedName name="cfk" localSheetId="5">[3]THKP!#REF!</definedName>
    <definedName name="cfk" localSheetId="31">[3]THKP!#REF!</definedName>
    <definedName name="cfk">[3]THKP!#REF!</definedName>
    <definedName name="COAT" localSheetId="3">'[1]PNT-QUOT-#3'!#REF!</definedName>
    <definedName name="COAT" localSheetId="5">'[1]PNT-QUOT-#3'!#REF!</definedName>
    <definedName name="COAT" localSheetId="31">'[1]PNT-QUOT-#3'!#REF!</definedName>
    <definedName name="COAT">'[1]PNT-QUOT-#3'!#REF!</definedName>
    <definedName name="CS_10" localSheetId="3">#REF!</definedName>
    <definedName name="CS_10" localSheetId="5">#REF!</definedName>
    <definedName name="CS_10" localSheetId="31">#REF!</definedName>
    <definedName name="CS_10">#REF!</definedName>
    <definedName name="CS_100" localSheetId="3">#REF!</definedName>
    <definedName name="CS_100" localSheetId="5">#REF!</definedName>
    <definedName name="CS_100" localSheetId="31">#REF!</definedName>
    <definedName name="CS_100">#REF!</definedName>
    <definedName name="CS_10S" localSheetId="3">#REF!</definedName>
    <definedName name="CS_10S" localSheetId="5">#REF!</definedName>
    <definedName name="CS_10S" localSheetId="31">#REF!</definedName>
    <definedName name="CS_10S">#REF!</definedName>
    <definedName name="CS_120" localSheetId="3">#REF!</definedName>
    <definedName name="CS_120" localSheetId="5">#REF!</definedName>
    <definedName name="CS_120" localSheetId="31">#REF!</definedName>
    <definedName name="CS_120">#REF!</definedName>
    <definedName name="CS_140" localSheetId="3">#REF!</definedName>
    <definedName name="CS_140" localSheetId="5">#REF!</definedName>
    <definedName name="CS_140" localSheetId="31">#REF!</definedName>
    <definedName name="CS_140">#REF!</definedName>
    <definedName name="CS_160" localSheetId="3">#REF!</definedName>
    <definedName name="CS_160" localSheetId="5">#REF!</definedName>
    <definedName name="CS_160" localSheetId="31">#REF!</definedName>
    <definedName name="CS_160">#REF!</definedName>
    <definedName name="CS_20" localSheetId="3">#REF!</definedName>
    <definedName name="CS_20" localSheetId="5">#REF!</definedName>
    <definedName name="CS_20" localSheetId="31">#REF!</definedName>
    <definedName name="CS_20">#REF!</definedName>
    <definedName name="CS_30" localSheetId="3">#REF!</definedName>
    <definedName name="CS_30" localSheetId="5">#REF!</definedName>
    <definedName name="CS_30" localSheetId="31">#REF!</definedName>
    <definedName name="CS_30">#REF!</definedName>
    <definedName name="CS_40" localSheetId="3">#REF!</definedName>
    <definedName name="CS_40" localSheetId="5">#REF!</definedName>
    <definedName name="CS_40" localSheetId="31">#REF!</definedName>
    <definedName name="CS_40">#REF!</definedName>
    <definedName name="CS_40S" localSheetId="3">#REF!</definedName>
    <definedName name="CS_40S" localSheetId="5">#REF!</definedName>
    <definedName name="CS_40S" localSheetId="31">#REF!</definedName>
    <definedName name="CS_40S">#REF!</definedName>
    <definedName name="CS_5S" localSheetId="3">#REF!</definedName>
    <definedName name="CS_5S" localSheetId="5">#REF!</definedName>
    <definedName name="CS_5S" localSheetId="31">#REF!</definedName>
    <definedName name="CS_5S">#REF!</definedName>
    <definedName name="CS_60" localSheetId="3">#REF!</definedName>
    <definedName name="CS_60" localSheetId="5">#REF!</definedName>
    <definedName name="CS_60" localSheetId="31">#REF!</definedName>
    <definedName name="CS_60">#REF!</definedName>
    <definedName name="CS_80" localSheetId="3">#REF!</definedName>
    <definedName name="CS_80" localSheetId="5">#REF!</definedName>
    <definedName name="CS_80" localSheetId="31">#REF!</definedName>
    <definedName name="CS_80">#REF!</definedName>
    <definedName name="CS_80S" localSheetId="3">#REF!</definedName>
    <definedName name="CS_80S" localSheetId="5">#REF!</definedName>
    <definedName name="CS_80S" localSheetId="31">#REF!</definedName>
    <definedName name="CS_80S">#REF!</definedName>
    <definedName name="CS_STD" localSheetId="3">#REF!</definedName>
    <definedName name="CS_STD" localSheetId="5">#REF!</definedName>
    <definedName name="CS_STD" localSheetId="31">#REF!</definedName>
    <definedName name="CS_STD">#REF!</definedName>
    <definedName name="CS_XS" localSheetId="3">#REF!</definedName>
    <definedName name="CS_XS" localSheetId="5">#REF!</definedName>
    <definedName name="CS_XS" localSheetId="31">#REF!</definedName>
    <definedName name="CS_XS">#REF!</definedName>
    <definedName name="CS_XXS" localSheetId="3">#REF!</definedName>
    <definedName name="CS_XXS" localSheetId="5">#REF!</definedName>
    <definedName name="CS_XXS" localSheetId="31">#REF!</definedName>
    <definedName name="CS_XXS">#REF!</definedName>
    <definedName name="_xlnm.Database" localSheetId="3">#REF!</definedName>
    <definedName name="_xlnm.Database" localSheetId="5">#REF!</definedName>
    <definedName name="_xlnm.Database" localSheetId="31">#REF!</definedName>
    <definedName name="_xlnm.Database">#REF!</definedName>
    <definedName name="df" localSheetId="3">[3]THKP!#REF!</definedName>
    <definedName name="df" localSheetId="5">[3]THKP!#REF!</definedName>
    <definedName name="df" localSheetId="31">[3]THKP!#REF!</definedName>
    <definedName name="df">[3]THKP!#REF!</definedName>
    <definedName name="FP" localSheetId="3">'[1]COAT&amp;WRAP-QIOT-#3'!#REF!</definedName>
    <definedName name="FP" localSheetId="5">'[1]COAT&amp;WRAP-QIOT-#3'!#REF!</definedName>
    <definedName name="FP" localSheetId="31">'[1]COAT&amp;WRAP-QIOT-#3'!#REF!</definedName>
    <definedName name="FP">'[1]COAT&amp;WRAP-QIOT-#3'!#REF!</definedName>
    <definedName name="IO" localSheetId="3">'[1]COAT&amp;WRAP-QIOT-#3'!#REF!</definedName>
    <definedName name="IO" localSheetId="5">'[1]COAT&amp;WRAP-QIOT-#3'!#REF!</definedName>
    <definedName name="IO" localSheetId="31">'[1]COAT&amp;WRAP-QIOT-#3'!#REF!</definedName>
    <definedName name="IO">'[1]COAT&amp;WRAP-QIOT-#3'!#REF!</definedName>
    <definedName name="MAT" localSheetId="3">'[1]COAT&amp;WRAP-QIOT-#3'!#REF!</definedName>
    <definedName name="MAT" localSheetId="5">'[1]COAT&amp;WRAP-QIOT-#3'!#REF!</definedName>
    <definedName name="MAT" localSheetId="31">'[1]COAT&amp;WRAP-QIOT-#3'!#REF!</definedName>
    <definedName name="MAT">'[1]COAT&amp;WRAP-QIOT-#3'!#REF!</definedName>
    <definedName name="MF" localSheetId="3">'[1]COAT&amp;WRAP-QIOT-#3'!#REF!</definedName>
    <definedName name="MF" localSheetId="5">'[1]COAT&amp;WRAP-QIOT-#3'!#REF!</definedName>
    <definedName name="MF" localSheetId="31">'[1]COAT&amp;WRAP-QIOT-#3'!#REF!</definedName>
    <definedName name="MF">'[1]COAT&amp;WRAP-QIOT-#3'!#REF!</definedName>
    <definedName name="mmm" localSheetId="3" hidden="1">#REF!</definedName>
    <definedName name="mmm" localSheetId="5" hidden="1">#REF!</definedName>
    <definedName name="mmm" localSheetId="31" hidden="1">#REF!</definedName>
    <definedName name="mmm" hidden="1">#REF!</definedName>
    <definedName name="nhan" localSheetId="3">#REF!</definedName>
    <definedName name="nhan" localSheetId="5">#REF!</definedName>
    <definedName name="nhan" localSheetId="31">#REF!</definedName>
    <definedName name="nhan">#REF!</definedName>
    <definedName name="P" localSheetId="3">'[1]PNT-QUOT-#3'!#REF!</definedName>
    <definedName name="P" localSheetId="5">'[1]PNT-QUOT-#3'!#REF!</definedName>
    <definedName name="P" localSheetId="31">'[1]PNT-QUOT-#3'!#REF!</definedName>
    <definedName name="P">'[1]PNT-QUOT-#3'!#REF!</definedName>
    <definedName name="PEJM" localSheetId="3">'[1]COAT&amp;WRAP-QIOT-#3'!#REF!</definedName>
    <definedName name="PEJM" localSheetId="5">'[1]COAT&amp;WRAP-QIOT-#3'!#REF!</definedName>
    <definedName name="PEJM" localSheetId="31">'[1]COAT&amp;WRAP-QIOT-#3'!#REF!</definedName>
    <definedName name="PEJM">'[1]COAT&amp;WRAP-QIOT-#3'!#REF!</definedName>
    <definedName name="PF" localSheetId="3">'[1]PNT-QUOT-#3'!#REF!</definedName>
    <definedName name="PF" localSheetId="5">'[1]PNT-QUOT-#3'!#REF!</definedName>
    <definedName name="PF" localSheetId="31">'[1]PNT-QUOT-#3'!#REF!</definedName>
    <definedName name="PF">'[1]PNT-QUOT-#3'!#REF!</definedName>
    <definedName name="PM">[4]IBASE!$AH$16:$AV$110</definedName>
    <definedName name="Print_Area_MI">[5]ESTI.!$A$1:$U$52</definedName>
    <definedName name="_xlnm.Print_Titles" localSheetId="12">'IPI cong nghiep'!$2:$7</definedName>
    <definedName name="_xlnm.Print_Titles" localSheetId="4">'SXNN '!$3:$4</definedName>
    <definedName name="_xlnm.Print_Titles" localSheetId="5">'SXNN (tieptheo)'!$3:$4</definedName>
    <definedName name="_xlnm.Print_Titles" localSheetId="6">'vụ ĐX 2019'!$3:$3</definedName>
    <definedName name="_xlnm.Print_Titles" localSheetId="7">'vụ HT 2019'!$4:$4</definedName>
    <definedName name="_xlnm.Print_Titles" localSheetId="26">'xuat khau'!$4:$5</definedName>
    <definedName name="_xlnm.Recorder" localSheetId="3">#REF!</definedName>
    <definedName name="_xlnm.Recorder" localSheetId="5">#REF!</definedName>
    <definedName name="_xlnm.Recorder" localSheetId="6">#REF!</definedName>
    <definedName name="_xlnm.Recorder" localSheetId="31">#REF!</definedName>
    <definedName name="_xlnm.Recorder">#REF!</definedName>
    <definedName name="RT" localSheetId="3">'[1]COAT&amp;WRAP-QIOT-#3'!#REF!</definedName>
    <definedName name="RT" localSheetId="5">'[1]COAT&amp;WRAP-QIOT-#3'!#REF!</definedName>
    <definedName name="RT" localSheetId="31">'[1]COAT&amp;WRAP-QIOT-#3'!#REF!</definedName>
    <definedName name="RT">'[1]COAT&amp;WRAP-QIOT-#3'!#REF!</definedName>
    <definedName name="SB">[4]IBASE!$AH$7:$AL$14</definedName>
    <definedName name="SORT" localSheetId="3">#REF!</definedName>
    <definedName name="SORT" localSheetId="5">#REF!</definedName>
    <definedName name="SORT" localSheetId="31">#REF!</definedName>
    <definedName name="SORT">#REF!</definedName>
    <definedName name="SORT_AREA">'[5]DI-ESTI'!$A$8:$R$489</definedName>
    <definedName name="SP" localSheetId="3">'[1]PNT-QUOT-#3'!#REF!</definedName>
    <definedName name="SP" localSheetId="5">'[1]PNT-QUOT-#3'!#REF!</definedName>
    <definedName name="SP" localSheetId="31">'[1]PNT-QUOT-#3'!#REF!</definedName>
    <definedName name="SP">'[1]PNT-QUOT-#3'!#REF!</definedName>
    <definedName name="THK" localSheetId="3">'[1]COAT&amp;WRAP-QIOT-#3'!#REF!</definedName>
    <definedName name="THK" localSheetId="5">'[1]COAT&amp;WRAP-QIOT-#3'!#REF!</definedName>
    <definedName name="THK" localSheetId="31">'[1]COAT&amp;WRAP-QIOT-#3'!#REF!</definedName>
    <definedName name="THK">'[1]COAT&amp;WRAP-QIOT-#3'!#REF!</definedName>
    <definedName name="tt" localSheetId="6">[6]XL4Poppy!$B$1:$B$16</definedName>
    <definedName name="tt">[7]XL4Poppy!$B$1:$B$16</definedName>
    <definedName name="xl" localSheetId="3">[3]THKP!#REF!</definedName>
    <definedName name="xl" localSheetId="5">[3]THKP!#REF!</definedName>
    <definedName name="xl" localSheetId="31">[3]THKP!#REF!</definedName>
    <definedName name="xl">[3]THKP!#REF!</definedName>
    <definedName name="xlc" localSheetId="3">[3]THKP!#REF!</definedName>
    <definedName name="xlc" localSheetId="5">[3]THKP!#REF!</definedName>
    <definedName name="xlc" localSheetId="31">[3]THKP!#REF!</definedName>
    <definedName name="xlc">[3]THKP!#REF!</definedName>
    <definedName name="xlk" localSheetId="3">[3]THKP!#REF!</definedName>
    <definedName name="xlk" localSheetId="5">[3]THKP!#REF!</definedName>
    <definedName name="xlk" localSheetId="31">[3]THKP!#REF!</definedName>
    <definedName name="xlk">[3]THKP!#REF!</definedName>
    <definedName name="ZYX" localSheetId="3">#REF!</definedName>
    <definedName name="ZYX" localSheetId="5">#REF!</definedName>
    <definedName name="ZYX" localSheetId="31">#REF!</definedName>
    <definedName name="ZYX">#REF!</definedName>
    <definedName name="ZZZ" localSheetId="3">#REF!</definedName>
    <definedName name="ZZZ" localSheetId="5">#REF!</definedName>
    <definedName name="ZZZ" localSheetId="31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D11" i="177"/>
  <c r="C11"/>
  <c r="C15"/>
  <c r="D15"/>
  <c r="D13" i="142"/>
  <c r="D11"/>
  <c r="D9"/>
  <c r="D7"/>
  <c r="B7"/>
  <c r="C7"/>
  <c r="E13" i="178"/>
  <c r="E12"/>
  <c r="E11"/>
  <c r="C8"/>
  <c r="E10"/>
  <c r="B9" i="141" l="1"/>
  <c r="C9"/>
  <c r="D18" i="183"/>
  <c r="D17"/>
  <c r="D16"/>
  <c r="D15"/>
  <c r="D14"/>
  <c r="D8"/>
  <c r="D7"/>
  <c r="D6"/>
  <c r="D5"/>
  <c r="C9" i="182"/>
  <c r="C5"/>
  <c r="D8" i="142"/>
  <c r="D14" i="146" l="1"/>
  <c r="D31"/>
  <c r="B31"/>
  <c r="B14"/>
  <c r="D21" i="149"/>
  <c r="D19"/>
  <c r="D9"/>
  <c r="D7"/>
  <c r="B6"/>
  <c r="D21" i="101"/>
  <c r="D9"/>
  <c r="D8" i="149" l="1"/>
  <c r="D20"/>
  <c r="C6"/>
  <c r="D6" s="1"/>
  <c r="D25" i="133" l="1"/>
  <c r="D24"/>
  <c r="D23"/>
  <c r="D21"/>
  <c r="D17"/>
  <c r="D16"/>
  <c r="D12"/>
  <c r="D9"/>
  <c r="D8"/>
  <c r="D7"/>
  <c r="D6"/>
  <c r="C9" i="178"/>
  <c r="D8"/>
  <c r="E8" s="1"/>
  <c r="E18" i="177"/>
  <c r="E17"/>
  <c r="E16"/>
  <c r="E15"/>
  <c r="D14"/>
  <c r="C14"/>
  <c r="E12"/>
  <c r="E11"/>
  <c r="E9"/>
  <c r="D7"/>
  <c r="C7"/>
  <c r="C19" i="175"/>
  <c r="D21" i="170"/>
  <c r="D20"/>
  <c r="C19"/>
  <c r="B19"/>
  <c r="D18"/>
  <c r="D17"/>
  <c r="D16"/>
  <c r="D15"/>
  <c r="C14"/>
  <c r="B14"/>
  <c r="D13"/>
  <c r="D12"/>
  <c r="D11"/>
  <c r="C10"/>
  <c r="D10" s="1"/>
  <c r="B10"/>
  <c r="F12" i="169"/>
  <c r="F11"/>
  <c r="F10"/>
  <c r="F9"/>
  <c r="G8"/>
  <c r="E8"/>
  <c r="B8"/>
  <c r="C12" s="1"/>
  <c r="C9" i="170" l="1"/>
  <c r="D9" s="1"/>
  <c r="B9"/>
  <c r="D19"/>
  <c r="D14"/>
  <c r="F8" i="169"/>
  <c r="E7" i="177"/>
  <c r="C9" i="169"/>
  <c r="C10"/>
  <c r="C11"/>
  <c r="C8" l="1"/>
  <c r="E27" i="124" l="1"/>
  <c r="E20"/>
  <c r="C6" i="158" l="1"/>
  <c r="B6"/>
  <c r="C17" i="162" l="1"/>
  <c r="B17"/>
  <c r="C13"/>
  <c r="B13"/>
  <c r="C12"/>
  <c r="B12"/>
  <c r="C11"/>
  <c r="B11"/>
  <c r="C10"/>
  <c r="B10"/>
  <c r="C9"/>
  <c r="B9" l="1"/>
  <c r="E12" i="161"/>
  <c r="E11"/>
  <c r="E9"/>
  <c r="E8"/>
  <c r="E7"/>
  <c r="E6"/>
  <c r="D19" i="101"/>
  <c r="C6" s="1"/>
  <c r="B6" s="1"/>
  <c r="D20" l="1"/>
  <c r="F19" i="160" l="1"/>
  <c r="E19"/>
  <c r="F18"/>
  <c r="F17"/>
  <c r="F16"/>
  <c r="E16"/>
  <c r="F14"/>
  <c r="E14"/>
  <c r="F13"/>
  <c r="E13"/>
  <c r="F12"/>
  <c r="E12"/>
  <c r="F11"/>
  <c r="F10"/>
  <c r="E10"/>
  <c r="F9"/>
  <c r="E9"/>
  <c r="F8"/>
  <c r="E8"/>
  <c r="F7"/>
  <c r="E7"/>
  <c r="F6"/>
  <c r="E6"/>
  <c r="E14" i="125" l="1"/>
  <c r="D13"/>
  <c r="D9"/>
  <c r="C9"/>
  <c r="C13"/>
  <c r="E17" i="124"/>
  <c r="D7"/>
  <c r="C7"/>
  <c r="C20" i="134"/>
  <c r="E13" i="125" l="1"/>
  <c r="C7"/>
  <c r="D7"/>
  <c r="C20" i="156" l="1"/>
  <c r="C18" s="1"/>
  <c r="E18"/>
  <c r="D18"/>
  <c r="C16"/>
  <c r="C14"/>
  <c r="E13"/>
  <c r="D13"/>
  <c r="C13"/>
  <c r="C11"/>
  <c r="C9"/>
  <c r="C8" s="1"/>
  <c r="E8"/>
  <c r="D8"/>
  <c r="D7" s="1"/>
  <c r="C7" i="70"/>
  <c r="C13"/>
  <c r="C13" i="71"/>
  <c r="C7"/>
  <c r="E7" i="156" l="1"/>
  <c r="C7"/>
  <c r="D20" i="142"/>
  <c r="D19"/>
  <c r="E26" i="124" l="1"/>
  <c r="E10"/>
  <c r="E14"/>
  <c r="D17" i="134"/>
  <c r="D10"/>
  <c r="C8"/>
  <c r="E29" i="125" l="1"/>
  <c r="E28"/>
  <c r="E26"/>
  <c r="E25"/>
  <c r="E24"/>
  <c r="E23"/>
  <c r="E22"/>
  <c r="E21"/>
  <c r="E20"/>
  <c r="E19"/>
  <c r="E18"/>
  <c r="E17"/>
  <c r="E16"/>
  <c r="E15"/>
  <c r="E12"/>
  <c r="E10"/>
  <c r="E9"/>
  <c r="E7"/>
  <c r="E28" i="124"/>
  <c r="E25"/>
  <c r="E24"/>
  <c r="E23"/>
  <c r="E22"/>
  <c r="E21"/>
  <c r="E19"/>
  <c r="E18"/>
  <c r="E16"/>
  <c r="E15"/>
  <c r="E13"/>
  <c r="E12"/>
  <c r="E11"/>
  <c r="E9"/>
  <c r="E8"/>
  <c r="E7"/>
  <c r="C15" i="134" l="1"/>
  <c r="B20"/>
  <c r="B15"/>
  <c r="B8"/>
  <c r="B7" l="1"/>
  <c r="C7"/>
  <c r="B10" i="90" l="1"/>
  <c r="D18" i="142" l="1"/>
  <c r="D17"/>
  <c r="D15"/>
  <c r="D14"/>
  <c r="D8" i="101" l="1"/>
  <c r="D7"/>
  <c r="D6"/>
  <c r="C8" i="138"/>
  <c r="B8"/>
  <c r="C8" i="61"/>
  <c r="B8"/>
  <c r="D16" i="134"/>
  <c r="D15"/>
  <c r="D13"/>
  <c r="D9"/>
  <c r="D7"/>
  <c r="D8"/>
  <c r="C17" i="138" l="1"/>
  <c r="C15"/>
  <c r="C16"/>
  <c r="C14"/>
  <c r="B16"/>
  <c r="B15"/>
  <c r="B14"/>
  <c r="B17"/>
  <c r="C13" l="1"/>
  <c r="B13"/>
  <c r="C14" i="90"/>
  <c r="C17" l="1"/>
  <c r="C19"/>
  <c r="C18"/>
  <c r="C22"/>
  <c r="C15"/>
  <c r="C16"/>
  <c r="C21"/>
  <c r="C11"/>
  <c r="C20"/>
  <c r="C12"/>
  <c r="C13"/>
  <c r="C7" l="1"/>
  <c r="C10"/>
</calcChain>
</file>

<file path=xl/comments1.xml><?xml version="1.0" encoding="utf-8"?>
<comments xmlns="http://schemas.openxmlformats.org/spreadsheetml/2006/main">
  <authors>
    <author>User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Nguồn số liệu: từ BC ước năm 2018 của P. CN (ngày 5/9/2019)
</t>
        </r>
      </text>
    </comment>
  </commentList>
</comments>
</file>

<file path=xl/sharedStrings.xml><?xml version="1.0" encoding="utf-8"?>
<sst xmlns="http://schemas.openxmlformats.org/spreadsheetml/2006/main" count="1276" uniqueCount="662">
  <si>
    <t>Thực hiện</t>
  </si>
  <si>
    <t>Tổng số</t>
  </si>
  <si>
    <t>ĐVT</t>
  </si>
  <si>
    <t xml:space="preserve"> Nông, lâm nghiệp và thủy sản</t>
  </si>
  <si>
    <t xml:space="preserve"> Công nghiệp và xây dựng</t>
  </si>
  <si>
    <t xml:space="preserve"> Dịch vụ</t>
  </si>
  <si>
    <t>Cơ cấu
(%)</t>
  </si>
  <si>
    <t xml:space="preserve"> - Kinh tế Nhà nước</t>
  </si>
  <si>
    <t>Lượng</t>
  </si>
  <si>
    <t xml:space="preserve"> - Sốt xuất huyết (ca)</t>
  </si>
  <si>
    <t xml:space="preserve"> - Thương hàn (ca)</t>
  </si>
  <si>
    <t xml:space="preserve">    TĐ: tử vong (ca)</t>
  </si>
  <si>
    <t>PHỤ LỤC SỐ LIỆU</t>
  </si>
  <si>
    <t>1000USD</t>
  </si>
  <si>
    <t>"</t>
  </si>
  <si>
    <t>Tấn</t>
  </si>
  <si>
    <t xml:space="preserve"> Y tế</t>
  </si>
  <si>
    <t xml:space="preserve"> - Hội chứng tay chân miệng (ca)</t>
  </si>
  <si>
    <t>Trị giá
(1000USD)</t>
  </si>
  <si>
    <t xml:space="preserve"> - Kinh tế tập thể</t>
  </si>
  <si>
    <t xml:space="preserve"> - Kinh tế cá thể</t>
  </si>
  <si>
    <t xml:space="preserve"> - Kinh tế tư nhân</t>
  </si>
  <si>
    <t xml:space="preserve"> - Kinh tế có vốn đầu tư NN</t>
  </si>
  <si>
    <t>Chiếc</t>
  </si>
  <si>
    <t>Kg</t>
  </si>
  <si>
    <t>Tăng (+)
giảm(-)</t>
  </si>
  <si>
    <t xml:space="preserve"> Vận tải hành khách của địa phương</t>
  </si>
  <si>
    <t>A. VẬN CHUYỂN HÀNH KHÁCH - Nghìn hành khách</t>
  </si>
  <si>
    <t>Phân theo loại hình kinh tế</t>
  </si>
  <si>
    <t>Phân theo ngành vận tải</t>
  </si>
  <si>
    <t xml:space="preserve">          Đường bộ</t>
  </si>
  <si>
    <t>B. LUÂN CHUYỂN HÀNH KHÁCH - Nghìn HK.Km</t>
  </si>
  <si>
    <t xml:space="preserve"> Vận tải hàng hóa của địa phương</t>
  </si>
  <si>
    <t>A. VẬN CHUYỂN HÀNG HOÁ - Nghìn tấn</t>
  </si>
  <si>
    <t>B. LUÂN CHUYỂN HÀNG HOÁ - Nghìn tấn.km</t>
  </si>
  <si>
    <t>Giá trị</t>
  </si>
  <si>
    <t>XUẤT KHẨU</t>
  </si>
  <si>
    <t>Mặt hàng chủ yếu</t>
  </si>
  <si>
    <t>NHẬP KHẨU</t>
  </si>
  <si>
    <t>Khai khoáng</t>
  </si>
  <si>
    <t xml:space="preserve"> Thu ngân sách Nhà nước trên địa bàn </t>
  </si>
  <si>
    <t>Thu nội địa</t>
  </si>
  <si>
    <t>Trong đó:</t>
  </si>
  <si>
    <t>5. Lệ phí trước bạ</t>
  </si>
  <si>
    <t xml:space="preserve"> Chi ngân sách Nhà nước địa phương </t>
  </si>
  <si>
    <t>I. Chi đầu tư phát triển</t>
  </si>
  <si>
    <t>II. Chi thường xuyên</t>
  </si>
  <si>
    <t xml:space="preserve"> - Chi sự nghiệp giáo dục và đào tạo</t>
  </si>
  <si>
    <t xml:space="preserve"> - Chi sự nghiệp y tế</t>
  </si>
  <si>
    <t xml:space="preserve"> - Chi SN nghiên cứu khoa học và CNTT</t>
  </si>
  <si>
    <t xml:space="preserve"> - Chi sự nghiệp văn hóa - thông tin</t>
  </si>
  <si>
    <t xml:space="preserve"> - Chi sự nghiệp phát thanh - truyền hình</t>
  </si>
  <si>
    <t xml:space="preserve"> - Chi sự nghiệp thể dục - thể thao </t>
  </si>
  <si>
    <t xml:space="preserve"> - Chi đảm bảo xã hội </t>
  </si>
  <si>
    <t>Thực hiện
 so với dự
 toán năm (%)</t>
  </si>
  <si>
    <t>Thực hiện 
so với 
cùng kỳ 
năm trước
 (%)</t>
  </si>
  <si>
    <t>Lương thực, thực phẩm</t>
  </si>
  <si>
    <t>Hàng may mặc</t>
  </si>
  <si>
    <t>Đồ dùng, dụng cụ trang thiết bị 
gia đình</t>
  </si>
  <si>
    <t>Vật phẩm văn hóa, giáo dục</t>
  </si>
  <si>
    <t>Gỗ và vật liệu xây dựng</t>
  </si>
  <si>
    <t>Ô tô các loại</t>
  </si>
  <si>
    <t>Phương tiện đi lại (trừ ô tô, kể
cả phụ tùng)</t>
  </si>
  <si>
    <t>Xăng, dầu các loại</t>
  </si>
  <si>
    <t>Nhiên liệu khác (Trừ xăng, dầu)</t>
  </si>
  <si>
    <t>Đá quý, kim loại quý và sản phẩm</t>
  </si>
  <si>
    <t>Hàng hóa khác</t>
  </si>
  <si>
    <t>Giáo dục</t>
  </si>
  <si>
    <t>CHỈ SỐ GIÁ TIÊU DÙNG CHUNG</t>
  </si>
  <si>
    <t>Chỉ số giá tháng báo cáo so với:</t>
  </si>
  <si>
    <t>Cùng kỳ
năm trước</t>
  </si>
  <si>
    <t>Tháng 12
năm trước</t>
  </si>
  <si>
    <t>Tháng 
trước</t>
  </si>
  <si>
    <t>Tổng sản phẩm (GRDP) trên địa bàn</t>
  </si>
  <si>
    <t>Đá xây dựng khác</t>
  </si>
  <si>
    <t>Phi lê đông lạnh</t>
  </si>
  <si>
    <t>Cấu kiện làm sẵn cho xây dựng hoặc kỹ thuật dân dụng, bằng xi măng, bê tông hoặc đá nhân tạo</t>
  </si>
  <si>
    <t>Cấu kiện cầu và nhịp cầu bằng sắt, thép</t>
  </si>
  <si>
    <t>Máy thu hoạch khác chưa được phân vào đâu</t>
  </si>
  <si>
    <t>Máy sấy nông sản</t>
  </si>
  <si>
    <t>Điện thương phẩm</t>
  </si>
  <si>
    <t>Nước đá</t>
  </si>
  <si>
    <t>Nước uống được</t>
  </si>
  <si>
    <t>ĐVT: triệu đồng</t>
  </si>
  <si>
    <t xml:space="preserve"> 1. Vốn ngân sách Nhà nước cấp tỉnh   </t>
  </si>
  <si>
    <t xml:space="preserve"> - Vốn cân đối ngân sách tỉnh</t>
  </si>
  <si>
    <t xml:space="preserve">   Trong đó: Thu từ quỹ sử dụng đất</t>
  </si>
  <si>
    <t xml:space="preserve"> - Vốn trung ương hỗ trợ đầu tư theo 
   mục tiêu</t>
  </si>
  <si>
    <t xml:space="preserve"> - Vốn nước ngoài (ODA)</t>
  </si>
  <si>
    <t xml:space="preserve"> - Vốn xổ số kiến thiết</t>
  </si>
  <si>
    <t xml:space="preserve"> - Vốn khác</t>
  </si>
  <si>
    <t xml:space="preserve"> 2. Vốn ngân sách nhà nước cấp huyện</t>
  </si>
  <si>
    <t xml:space="preserve"> - Vốn cân đối ngân sách huyện</t>
  </si>
  <si>
    <t xml:space="preserve"> - Vốn tỉnh hỗ trợ đầu tư theo mục tiêu</t>
  </si>
  <si>
    <t xml:space="preserve"> 3. Vốn ngân sách nhà nước cấp xã</t>
  </si>
  <si>
    <t xml:space="preserve"> - Vốn cân đối ngân sách xã</t>
  </si>
  <si>
    <t xml:space="preserve"> - Vốn huyện hỗ trợ đầu tư theo mục tiêu</t>
  </si>
  <si>
    <t>Tổng mức 
(Tỷ đồng)</t>
  </si>
  <si>
    <t>7. Chi khác của ngân sách</t>
  </si>
  <si>
    <t xml:space="preserve"> Ngân hàng </t>
  </si>
  <si>
    <t xml:space="preserve"> 1. Số dư huy động vốn</t>
  </si>
  <si>
    <t xml:space="preserve"> 2. Công tác tín dụng</t>
  </si>
  <si>
    <t xml:space="preserve">  Tổng dư nợ</t>
  </si>
  <si>
    <t xml:space="preserve">    - Ngắn hạn</t>
  </si>
  <si>
    <t xml:space="preserve">    - Trung và dài hạn</t>
  </si>
  <si>
    <t xml:space="preserve"> - Tổng thu tiền mặt qua quỹ ngân hàng</t>
  </si>
  <si>
    <t xml:space="preserve"> - Tổng chi tiền mặt qua quỹ ngân hàng</t>
  </si>
  <si>
    <r>
      <t xml:space="preserve"> </t>
    </r>
    <r>
      <rPr>
        <b/>
        <sz val="10"/>
        <rFont val="Arial"/>
        <family val="2"/>
      </rPr>
      <t>Nguồn số liệu</t>
    </r>
    <r>
      <rPr>
        <sz val="10"/>
        <rFont val="Arial"/>
        <family val="2"/>
      </rPr>
      <t xml:space="preserve"> : Ngân hàng Nhà nước chi nhánh An Giang</t>
    </r>
  </si>
  <si>
    <t>TỔNG CỤC THỐNG KÊ</t>
  </si>
  <si>
    <t>THÔNG BÁO</t>
  </si>
  <si>
    <t>TÌNH HÌNH KINH TẾ - XÃ HỘI</t>
  </si>
  <si>
    <t>TỈNH AN GIANG</t>
  </si>
  <si>
    <t xml:space="preserve"> Kính gửi:........................................................</t>
  </si>
  <si>
    <r>
      <t xml:space="preserve"> </t>
    </r>
    <r>
      <rPr>
        <i/>
        <sz val="13"/>
        <color indexed="9"/>
        <rFont val="Arial"/>
        <family val="2"/>
      </rPr>
      <t>Kính gửi:</t>
    </r>
    <r>
      <rPr>
        <i/>
        <sz val="13"/>
        <rFont val="Arial"/>
        <family val="2"/>
      </rPr>
      <t>.......................................................</t>
    </r>
  </si>
  <si>
    <t>Tổng số (Triệu đồng)</t>
  </si>
  <si>
    <t>Chỉ số phát triển (%)</t>
  </si>
  <si>
    <t>Cơ cấu (%)</t>
  </si>
  <si>
    <t>(theo giá hiện hành)</t>
  </si>
  <si>
    <t xml:space="preserve"> (theo giá so sánh 2010)</t>
  </si>
  <si>
    <t xml:space="preserve"> - Vụ Hè Thu</t>
  </si>
  <si>
    <t xml:space="preserve">  Kết quả sản xuất lâm nghiệp</t>
  </si>
  <si>
    <t>Rừng sản xuất</t>
  </si>
  <si>
    <t>Rừng phòng hộ</t>
  </si>
  <si>
    <t>Rừng đặc dụng</t>
  </si>
  <si>
    <t>Sản lượng gỗ khai thác (Nghìn m3)</t>
  </si>
  <si>
    <t>Sản lượng củi khai thác (Nghìn ster)</t>
  </si>
  <si>
    <t xml:space="preserve"> Diện tích rừng được khoanh nuôi tái sinh 
 (Nghìn ha)</t>
  </si>
  <si>
    <t xml:space="preserve"> Cây lâm nghiệp trồng phân tán (1000 cây)</t>
  </si>
  <si>
    <t xml:space="preserve"> Ươm giống cây lâm nghiệp (1000 cây)</t>
  </si>
  <si>
    <t xml:space="preserve"> Sản phẩm lâm nghiệp chủ yếu</t>
  </si>
  <si>
    <t xml:space="preserve"> - Tháng 1</t>
  </si>
  <si>
    <t>Giá vàng loại 99,9 %</t>
  </si>
  <si>
    <t>ĐVT: đồng / chỉ</t>
  </si>
  <si>
    <t xml:space="preserve"> - Tháng 2 </t>
  </si>
  <si>
    <t xml:space="preserve"> - Tháng 3 </t>
  </si>
  <si>
    <t xml:space="preserve"> - Tháng 4 </t>
  </si>
  <si>
    <t xml:space="preserve"> - Tháng 5 </t>
  </si>
  <si>
    <t xml:space="preserve"> - Tháng 6 </t>
  </si>
  <si>
    <t xml:space="preserve"> Tỷ giá qui đổi một đô la Mỹ</t>
  </si>
  <si>
    <t xml:space="preserve"> ra tiền đồng Việt Nam</t>
  </si>
  <si>
    <t xml:space="preserve">ĐVT: đồng/USD </t>
  </si>
  <si>
    <t xml:space="preserve">*  Giá Bình quân </t>
  </si>
  <si>
    <t xml:space="preserve"> 3. Công tác thu chi tiền mặt tại chi nhánh</t>
  </si>
  <si>
    <t xml:space="preserve">  Hàng thủy sản</t>
  </si>
  <si>
    <t xml:space="preserve">  Hàng rau quả</t>
  </si>
  <si>
    <t xml:space="preserve">  Gạo</t>
  </si>
  <si>
    <t xml:space="preserve">  Bánh kẹo và các SP từ ngũ cốc</t>
  </si>
  <si>
    <t xml:space="preserve">  Các sản phẩm hóa chất</t>
  </si>
  <si>
    <t xml:space="preserve">  Phân bón các loại</t>
  </si>
  <si>
    <t xml:space="preserve">  Sản phẩm từ chất dẻo</t>
  </si>
  <si>
    <t xml:space="preserve">  Túi xách, ví, vali, mũ và ô dù</t>
  </si>
  <si>
    <t xml:space="preserve">  SP mây, tre, cói và thảm</t>
  </si>
  <si>
    <t xml:space="preserve">  Hàng dệt, may </t>
  </si>
  <si>
    <t xml:space="preserve">  Sắt thép</t>
  </si>
  <si>
    <t xml:space="preserve">  Máy móc thiết bị và DCPT</t>
  </si>
  <si>
    <t xml:space="preserve">  Hàng hoá khác</t>
  </si>
  <si>
    <t xml:space="preserve">  Hàng rau </t>
  </si>
  <si>
    <t xml:space="preserve">  Thuốc trừ sâu và nguyên liệu</t>
  </si>
  <si>
    <t xml:space="preserve">  Gỗ và sản phẩm từ gỗ</t>
  </si>
  <si>
    <t xml:space="preserve">  Sản phẩm từ giấy</t>
  </si>
  <si>
    <t xml:space="preserve">  Vải các loại</t>
  </si>
  <si>
    <t xml:space="preserve">  Nguyên phụ liệu dệt, may, da, giày</t>
  </si>
  <si>
    <t xml:space="preserve">  Sắt thép các loại</t>
  </si>
  <si>
    <t xml:space="preserve">Tấn </t>
  </si>
  <si>
    <t xml:space="preserve">  Máy móc thiết bị, DCPT khác</t>
  </si>
  <si>
    <t xml:space="preserve">  Thức ăn gia súc và nguyên liệu</t>
  </si>
  <si>
    <t xml:space="preserve">* Tỷ giá Bình quân </t>
  </si>
  <si>
    <t xml:space="preserve"> (Tiếp theo)</t>
  </si>
  <si>
    <t xml:space="preserve"> Diện tích rừng trồng mới tập trung 
 (Nghìn ha)</t>
  </si>
  <si>
    <t xml:space="preserve">  Vốn đầu tư thực hiện thuộc nguồn vốn Nhà nước</t>
  </si>
  <si>
    <t xml:space="preserve">  do địa phương quản lý </t>
  </si>
  <si>
    <t xml:space="preserve"> Diện tích rừng trồng được chăm sóc (ha)</t>
  </si>
  <si>
    <t xml:space="preserve"> Diện tích rừng trồng được giao khoán, 
 bảo vệ (ha)</t>
  </si>
  <si>
    <t>M3</t>
  </si>
  <si>
    <t>Cái</t>
  </si>
  <si>
    <t>...</t>
  </si>
  <si>
    <t xml:space="preserve"> - Thu tiền sử dụng đất</t>
  </si>
  <si>
    <t xml:space="preserve">    Chỉ số giá tiêu dùng, chỉ số giá vàng và đô la Mỹ </t>
  </si>
  <si>
    <t>Kỳ gốc
2014</t>
  </si>
  <si>
    <r>
      <t>Đơn vị tính:</t>
    </r>
    <r>
      <rPr>
        <b/>
        <i/>
        <sz val="10"/>
        <rFont val="Arial Narrow"/>
        <family val="2"/>
      </rPr>
      <t xml:space="preserve"> %</t>
    </r>
  </si>
  <si>
    <t>4. Thu thuế  ngoài quốc doanh</t>
  </si>
  <si>
    <t>-</t>
  </si>
  <si>
    <t xml:space="preserve">   -</t>
  </si>
  <si>
    <t>III. Chi bổ sung quỹ dự trữ tài chính</t>
  </si>
  <si>
    <t>VI. Dự phòng</t>
  </si>
  <si>
    <t>Số lượng trâu (Con)</t>
  </si>
  <si>
    <t>Số lượng bò (Con)</t>
  </si>
  <si>
    <t>Số lượng lợn (Con)</t>
  </si>
  <si>
    <t>Số lượng gia cầm (Nghìn con)</t>
  </si>
  <si>
    <t xml:space="preserve">  Trong đó: Gà</t>
  </si>
  <si>
    <t>Sản lượng sản phẩm chăn nuôi khác</t>
  </si>
  <si>
    <t xml:space="preserve">    Tre, nứa, tầm vông (1.000 cây)</t>
  </si>
  <si>
    <t xml:space="preserve">    Măng tươi (tấn)</t>
  </si>
  <si>
    <t>Gạo đã xát toàn bộ hoặc sơ bộ, đã hoặc chưa đánh bóng hạt hoặc hồ</t>
  </si>
  <si>
    <t>Nước tinh khiết</t>
  </si>
  <si>
    <t>1000 lít</t>
  </si>
  <si>
    <t>Thuốc lá có đầu lọc</t>
  </si>
  <si>
    <t>1000 bao</t>
  </si>
  <si>
    <t>Sợi xe từ sợi tơ tằm</t>
  </si>
  <si>
    <t>Vải dệt thoi từ sợi đay hoặc các sợi xơ libe dệt khác</t>
  </si>
  <si>
    <t>1000 m2</t>
  </si>
  <si>
    <t>Khăn trải bàn</t>
  </si>
  <si>
    <t>Áo sơ mi cho người lớn không dệt kim hoặc đan móc</t>
  </si>
  <si>
    <t>1000 cái</t>
  </si>
  <si>
    <t>Ba lô</t>
  </si>
  <si>
    <t>Giày, dép có đế hoặc mũ bằng da</t>
  </si>
  <si>
    <t>1000 đôi</t>
  </si>
  <si>
    <t>Dịch vụ sản xuất đồ mộc và đồ gỗ trong xây dựng khác</t>
  </si>
  <si>
    <t>Triệu đồng</t>
  </si>
  <si>
    <t>Giấy và bìa nhăn</t>
  </si>
  <si>
    <t>Sản phẩm in khác (quy khổ 13cmx19cm)</t>
  </si>
  <si>
    <t>Triệu trang</t>
  </si>
  <si>
    <t>Thuốc trừ sâu khác và sản phẩm hoá chất khác dùng trong nông nghiệp</t>
  </si>
  <si>
    <t>Thuốc chứa pênixilin hoặc kháng sinh khác dạng viên</t>
  </si>
  <si>
    <t>Triệu viên</t>
  </si>
  <si>
    <t>Thuốc chứa pênixilin hoặc kháng sinh khác dạng lỏng</t>
  </si>
  <si>
    <t>Lít</t>
  </si>
  <si>
    <t>Thuốc chứa pênixilin hoặc kháng sinh khác dạng bột/cốm</t>
  </si>
  <si>
    <t>Xi măng Portland đen</t>
  </si>
  <si>
    <t>Bê tông trộn sẵn (bê tông tươi)</t>
  </si>
  <si>
    <t>Thép không gỉ cán phẳng không gia công quá mức cán nóng, dạng không cuộn, có chiều rộng ≥ 600mm</t>
  </si>
  <si>
    <t>Dây sắt hoặc thép không hợp kim</t>
  </si>
  <si>
    <t>Thiết bị dùng cho dàn giáo, ván khuôn, vật chống hoặc cột trụ chống hầm lò bằng sắt, thép, nhôm</t>
  </si>
  <si>
    <t>Dịch vụ ép nén kim loại</t>
  </si>
  <si>
    <t>Dịch vụ sản xuất máy dùng cho chế biến đồ uống hay thực phẩm</t>
  </si>
  <si>
    <t>Tàu thuyền lớn khác chuyên chở người và hàng hoá có động cơ đẩy</t>
  </si>
  <si>
    <t>Bàn bằng gỗ các lọai</t>
  </si>
  <si>
    <t>Tủ bếp bằng vật liệu khác (trừ gỗ, plastic, mây tre)</t>
  </si>
  <si>
    <t>Bàn bằng vật liệu khác (trừ gỗ, plastic, mây tre)</t>
  </si>
  <si>
    <t>Đồ nội thất bằng vật liệu khác chưa được phân vào đâu</t>
  </si>
  <si>
    <t>Bộ phận bật lửa dùng để hút thuốc và các bật lửa khác (trừ đá lửa, bấc); hợp chất dẫn lửa; các vật từ nguyên liệu dễ cháy</t>
  </si>
  <si>
    <t>Triệu KWh</t>
  </si>
  <si>
    <t>1000 m3</t>
  </si>
  <si>
    <t>Dịch vụ thu gom rác thải không độc hại có thể tái chế</t>
  </si>
  <si>
    <t>Phân theo nhóm hàng</t>
  </si>
  <si>
    <t xml:space="preserve">   Doanh thu bán lẻ hàng hóa theo nhóm ngành hàng</t>
  </si>
  <si>
    <t>Cộng dồn từ đầu năm đến cuối kỳ báo cáo so với cùng kỳ 
năm trước (%)</t>
  </si>
  <si>
    <t>Đường bộ</t>
  </si>
  <si>
    <t>Đường sắt</t>
  </si>
  <si>
    <t>Đường thủy</t>
  </si>
  <si>
    <t>Đường hàng không</t>
  </si>
  <si>
    <t xml:space="preserve">          Đường sắt</t>
  </si>
  <si>
    <t xml:space="preserve">          Đường thủy</t>
  </si>
  <si>
    <t xml:space="preserve">          Đường hàng không</t>
  </si>
  <si>
    <t>Đơn vị tính: Tỷ đồng</t>
  </si>
  <si>
    <t xml:space="preserve">Thực hiện
 từ đầu năm 
đến kỳ trước
 kỳ báo cáo </t>
  </si>
  <si>
    <t xml:space="preserve">Cộng dồn từ đầu năm đến cuối kỳ báo cáo  </t>
  </si>
  <si>
    <t>Kỳ báo cáo
so với cùng kỳ năm 
trước (%)</t>
  </si>
  <si>
    <t>Vận tải hành khách</t>
  </si>
  <si>
    <t>Vận tải hàng hóa</t>
  </si>
  <si>
    <t>Dịch vụ hỗ trợ vận tải</t>
  </si>
  <si>
    <t>Bốc xếp</t>
  </si>
  <si>
    <t>Kho bãi</t>
  </si>
  <si>
    <t>Hoạt động khác</t>
  </si>
  <si>
    <t xml:space="preserve"> Doanh thu vận tải, kho bãi và dịch vụ hỗ trợ vận tải </t>
  </si>
  <si>
    <t xml:space="preserve"> Thuế sản phẩm trừ Trợ cấp sản phẩm</t>
  </si>
  <si>
    <t>Cộng dồn từ
 đầu năm đến cuối kỳ
 báo cáo 
(Triệu đồng)</t>
  </si>
  <si>
    <t>Kỳ
báo cáo
 so với
 cùng kỳ năm trước
(%)</t>
  </si>
  <si>
    <t>Cộng dồn từ đầu năm đến cuối kỳ báo cáo so với cùng kỳ năm trước (%)</t>
  </si>
  <si>
    <t>Dịch vụ ăn uống</t>
  </si>
  <si>
    <t>TỔNG THU NSNN TỪ KINH TẾ ĐỊA BÀN (I+II)</t>
  </si>
  <si>
    <t>1. Thu từ DNNN trung ương</t>
  </si>
  <si>
    <t>2. Thu từ DNNN địa phương</t>
  </si>
  <si>
    <t>3. Thu từ DN có vốn đầu tư nước ngoài</t>
  </si>
  <si>
    <t>6. Thuế sử dụng đất phi nông nghiệp</t>
  </si>
  <si>
    <t>7. Thuế thu nhập cá nhân</t>
  </si>
  <si>
    <t>8. Thuế BVMT</t>
  </si>
  <si>
    <t>9. Thu phí, lệ phí</t>
  </si>
  <si>
    <t>10. Thu tiền sử dụng đất</t>
  </si>
  <si>
    <t>14. Thu cấp quyền khai thác khoáng sản</t>
  </si>
  <si>
    <t>15. Thu cổ tức, lợi nhuận được chia</t>
  </si>
  <si>
    <t>I.</t>
  </si>
  <si>
    <t xml:space="preserve"> Thu từ hoạt động Xuất nhập khẩu</t>
  </si>
  <si>
    <t>II.</t>
  </si>
  <si>
    <t xml:space="preserve">  II.1 Thu cân đối </t>
  </si>
  <si>
    <t>Không kể tiền sử dụng đất, xổ số kiến thiết</t>
  </si>
  <si>
    <t xml:space="preserve">  Trong đó: phí, lệ phí trung ương</t>
  </si>
  <si>
    <t>11. Thu cho thuê mặt đất, mặt nước</t>
  </si>
  <si>
    <t>16. Thu xổ số kiến thiết</t>
  </si>
  <si>
    <t xml:space="preserve">  II.2  Các khoản thu để lại chi QL qua NSNN</t>
  </si>
  <si>
    <t xml:space="preserve">13. Thu khác </t>
  </si>
  <si>
    <t>Phân theo mục lục ngân sách</t>
  </si>
  <si>
    <t>TỔNG CHI NSĐP (I + II + III + IV)</t>
  </si>
  <si>
    <t>1. Chi đầu tư XDCB</t>
  </si>
  <si>
    <t>2. Chi trả nợ lãi vay</t>
  </si>
  <si>
    <t>3. Bổ sung các quỹ (ĐTPT; BVMT)</t>
  </si>
  <si>
    <t>1. Chi sự nghiệp kinh tế</t>
  </si>
  <si>
    <t>2. Chi sự nghiệp văn xã</t>
  </si>
  <si>
    <t xml:space="preserve"> - Chi  sự nghiệp văn xã khác</t>
  </si>
  <si>
    <t>3. Chi quản lý hành chính</t>
  </si>
  <si>
    <t>4. Chi an ninh, quốc phòng địa phương</t>
  </si>
  <si>
    <t>5. Chi sự nghiệp hoạt động môi trường</t>
  </si>
  <si>
    <t>6. Chi  ngân sách xã</t>
  </si>
  <si>
    <t>8. Chi từ nguồn TW bổ sung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</si>
  <si>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</si>
  <si>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</si>
  <si>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</si>
  <si>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</si>
  <si>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</si>
  <si>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 xml:space="preserve">     Trong đó: cá tra, basa</t>
  </si>
  <si>
    <t>Năm 2018</t>
  </si>
  <si>
    <t xml:space="preserve">ĐVT: % </t>
  </si>
  <si>
    <t>CPI tháng báo cáo so tháng trước</t>
  </si>
  <si>
    <t xml:space="preserve"> - Năm 2010</t>
  </si>
  <si>
    <t xml:space="preserve"> - Năm 2011</t>
  </si>
  <si>
    <t xml:space="preserve"> - Năm 2012</t>
  </si>
  <si>
    <t xml:space="preserve"> - Năm 2013</t>
  </si>
  <si>
    <t xml:space="preserve"> - Năm 2014</t>
  </si>
  <si>
    <t xml:space="preserve"> - Năm 2015</t>
  </si>
  <si>
    <t xml:space="preserve"> - Năm 2016</t>
  </si>
  <si>
    <t xml:space="preserve"> - Năm 2017</t>
  </si>
  <si>
    <t xml:space="preserve"> - Năm 2018</t>
  </si>
  <si>
    <t>Lúa</t>
  </si>
  <si>
    <t>Lúa đông xuân</t>
  </si>
  <si>
    <t>Các loại cây khác (Ha)</t>
  </si>
  <si>
    <t>Ngô</t>
  </si>
  <si>
    <t>Khoai lang</t>
  </si>
  <si>
    <t>Lạc</t>
  </si>
  <si>
    <t>Rau các loại</t>
  </si>
  <si>
    <t>Các loại cây khác</t>
  </si>
  <si>
    <t xml:space="preserve"> I. Diện tích gieo trồng cây hàng năm (Ha)</t>
  </si>
  <si>
    <t xml:space="preserve"> II. Sản lượng thu hoạch các loại cây trồng (Tấn)</t>
  </si>
  <si>
    <t>Thực hiện 
vụ đông xuân
 năm 2018</t>
  </si>
  <si>
    <t>Ước tính 
vụ đông xuân
 năm 2019</t>
  </si>
  <si>
    <t>Vụ đông xuân 
năm 2019
so với 
vụ đông xuân 
năm 2018 (%)</t>
  </si>
  <si>
    <t>Sản lượng lương thực có hạt (Tấn)</t>
  </si>
  <si>
    <t>Diện tích, năng suất và sản lượng</t>
  </si>
  <si>
    <t>một số cây trồng</t>
  </si>
  <si>
    <t xml:space="preserve">    Diện tích (Ha)</t>
  </si>
  <si>
    <t xml:space="preserve">    Năng suất (Tạ/ha)</t>
  </si>
  <si>
    <t xml:space="preserve">    Sản lượng (Tấn)</t>
  </si>
  <si>
    <t>Đậu tương</t>
  </si>
  <si>
    <t xml:space="preserve">Rau </t>
  </si>
  <si>
    <t xml:space="preserve">  Sản xuất vụ đông xuân năm 2019</t>
  </si>
  <si>
    <t>Năm 2019   so với
năm 2018  (%)</t>
  </si>
  <si>
    <t xml:space="preserve"> - Gà</t>
  </si>
  <si>
    <t xml:space="preserve"> - Vịt</t>
  </si>
  <si>
    <t>Ước</t>
  </si>
  <si>
    <t>So với cùng kỳ</t>
  </si>
  <si>
    <t>tính</t>
  </si>
  <si>
    <t>năm trước 2018 (%)</t>
  </si>
  <si>
    <t>năm</t>
  </si>
  <si>
    <t>đầu năm</t>
  </si>
  <si>
    <t xml:space="preserve">Sản lượng thịt trâu hơi xuất chuồng </t>
  </si>
  <si>
    <t xml:space="preserve">Sản lượng thịt bò hơi xuất chuồng </t>
  </si>
  <si>
    <t xml:space="preserve">Sản lượng thịt lợn hơi xuất chuồng </t>
  </si>
  <si>
    <t xml:space="preserve">Sản lượng thịt gia cầm hơi xuất chuồng </t>
  </si>
  <si>
    <t>Trứng gia cầm (Triệu quả)</t>
  </si>
  <si>
    <t>Sản lượng sữa bò tươi (Nghìn tấn)</t>
  </si>
  <si>
    <t>Ước tính</t>
  </si>
  <si>
    <t xml:space="preserve">đầu năm </t>
  </si>
  <si>
    <t>Tấn; %</t>
  </si>
  <si>
    <t xml:space="preserve">Tổng sản lượng thuỷ sản </t>
  </si>
  <si>
    <t>Cá</t>
  </si>
  <si>
    <t>Tôm</t>
  </si>
  <si>
    <t>Thủy sản khác</t>
  </si>
  <si>
    <t xml:space="preserve">Sản lượng thuỷ sản nuôi trồng </t>
  </si>
  <si>
    <t xml:space="preserve">Sản lượng thuỷ sản khai thác </t>
  </si>
  <si>
    <t>So với cùng kỳ năm trước</t>
  </si>
  <si>
    <t xml:space="preserve">Sản lượng thủy sản </t>
  </si>
  <si>
    <t>%</t>
  </si>
  <si>
    <t>năm 2019</t>
  </si>
  <si>
    <t>so với</t>
  </si>
  <si>
    <t>cùng kỳ</t>
  </si>
  <si>
    <t xml:space="preserve">cùng kỳ </t>
  </si>
  <si>
    <t>năm trước</t>
  </si>
  <si>
    <t>Toàn ngành công nghiệp</t>
  </si>
  <si>
    <t>Phân theo ngành kinh tế (Ngành cấp II)</t>
  </si>
  <si>
    <t>Khai thác đá, cát, sỏi, đất sét</t>
  </si>
  <si>
    <t>Công nghiệp chế biến , chế tạo</t>
  </si>
  <si>
    <t>Sản xuất chế biến thực phẩm</t>
  </si>
  <si>
    <t>Chế biến, bảo quản thuỷ sản và các sản phẩm từ thuỷ sản</t>
  </si>
  <si>
    <t>Xay xát và sản xuất bột thô</t>
  </si>
  <si>
    <t>Sản xuất đồ uống</t>
  </si>
  <si>
    <t>Sản xuất đồ uống không cồn, nước khoáng</t>
  </si>
  <si>
    <t>Sản xuất sản phẩm thuốc lá</t>
  </si>
  <si>
    <t>Dệt</t>
  </si>
  <si>
    <t>Sản xuất sợi</t>
  </si>
  <si>
    <t>Sản xuất vải dệt thoi</t>
  </si>
  <si>
    <t>Sản xuất trang phục</t>
  </si>
  <si>
    <t>May trang phục (trừ trang phục từ da lông thú)</t>
  </si>
  <si>
    <t>Sản xuất da và các sản phẩm có liên quan</t>
  </si>
  <si>
    <t>Sản xuất vali, túi sách và các loại tương tự, sản xuất yên đệm</t>
  </si>
  <si>
    <t>Sản xuất giày dép</t>
  </si>
  <si>
    <t>Chế biến gỗ và sản xuất sản phẩm từ gỗ, tre, nứa (trừ giường, tủ, bàn, ghế); sản xuất sản phẩm từ rơm, rạ và vật liệu tết bện</t>
  </si>
  <si>
    <t>Sản xuất đồ gỗ xây dựng</t>
  </si>
  <si>
    <t>Sản xuất giấy và sản phẩm từ giấy</t>
  </si>
  <si>
    <t>Sản xuất giấy nhăn, bìa nhăn, bao bì từ giấy và bìa</t>
  </si>
  <si>
    <t>In, sao chép bản ghi các loại</t>
  </si>
  <si>
    <t>In ấn</t>
  </si>
  <si>
    <t>Sản xuất than cốc, sản phẩm dầu mỏ tinh chế</t>
  </si>
  <si>
    <t>Sản xuất hoá chất và sản phẩm hoá chất</t>
  </si>
  <si>
    <t>Sản xuất thuốc trừ sâu và sản phẩm hoá chất khác dùng trong nông nghiệp</t>
  </si>
  <si>
    <t>Sản xuất thuốc, hoá dược và dược liệu</t>
  </si>
  <si>
    <t>Sản xuất sản phẩm từ cao su và plastic</t>
  </si>
  <si>
    <t>Sản xuất sản phẩm từ plastic</t>
  </si>
  <si>
    <t>Sản xuất sản phẩm từ khoáng phi kim loại khác</t>
  </si>
  <si>
    <t>Sản xuất xi măng, vôi, thạch cao</t>
  </si>
  <si>
    <t>Sản xuất bê tông và các sản phẩm từ xi măng và thạch cao</t>
  </si>
  <si>
    <t>Sản xuất kim loại</t>
  </si>
  <si>
    <t>Sản xuất sắt, thép, gang</t>
  </si>
  <si>
    <t>Sản xuất sản phẩm từ kim loại đúc sẵn (trừ máy móc, thiết bị)</t>
  </si>
  <si>
    <t>Sản xuất các cấu kiện kim loại</t>
  </si>
  <si>
    <t>Rèn, dập, ép và cán kim loại; luyện bột kim loại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</si>
  <si>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</si>
  <si>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</si>
  <si>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</si>
  <si>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máy nông nghiệp và lâm nghiệp</t>
  </si>
  <si>
    <t>Sản xuất máy chế biến thực phẩm, đồ uống và thuốc lá</t>
  </si>
  <si>
    <t>Sản xuất phương tiện vận tải khác</t>
  </si>
  <si>
    <t>Đóng tàu và cấu kiện nổi</t>
  </si>
  <si>
    <t>Sản xuất giường, tủ, bàn, ghế</t>
  </si>
  <si>
    <t>Công nghiệp chế biến, chế tạo khác</t>
  </si>
  <si>
    <t>Sản xuất khác chưa được phân vào đâu</t>
  </si>
  <si>
    <t>Sửa chữa, bảo dưỡng và lắp đặt máy móc và thiết bị</t>
  </si>
  <si>
    <t>Sản xuất và phân phối điện, khí đốt, nước nóng, hơi nước và điều hoà không khí</t>
  </si>
  <si>
    <t>Sản xuất, truyền tải và phân phối điện</t>
  </si>
  <si>
    <t>Sản xuất, phân phối hơi nước, nước nóng, điều hoà không khí và sản xuất nước đá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</si>
  <si>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</si>
  <si>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</si>
  <si>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</si>
  <si>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Thu gom rác thải không độc hại</t>
  </si>
  <si>
    <t>Đơn vị</t>
  </si>
  <si>
    <t xml:space="preserve">Tên sản phẩm </t>
  </si>
  <si>
    <t>(Theo ngành sản phẩm mới)</t>
  </si>
  <si>
    <t>Bao và túi (kể cả loại hình nón) từ plastic khác</t>
  </si>
  <si>
    <t>Sửa chữa xe có động cơ, mô tô, xe máy và xe có động cơ</t>
  </si>
  <si>
    <t>Dịch vụ lưu trú, ăn uống</t>
  </si>
  <si>
    <t>Dịch vụ lưu trú</t>
  </si>
  <si>
    <t>Du lịch lữ hành</t>
  </si>
  <si>
    <t>Dịch vụ tiêu dùng khác</t>
  </si>
  <si>
    <t xml:space="preserve"> Doanh thu dịch vụ lưu trú, ăn uống, du lịch lữ hành</t>
  </si>
  <si>
    <t>Kế 
hoạch
năm
2019</t>
  </si>
  <si>
    <t xml:space="preserve">  Giày, dép các loại</t>
  </si>
  <si>
    <t xml:space="preserve"> - Năm 2019</t>
  </si>
  <si>
    <t>Năm 2019</t>
  </si>
  <si>
    <t xml:space="preserve">Tai nạn giao thông </t>
  </si>
  <si>
    <t xml:space="preserve">Cháy, nổ </t>
  </si>
  <si>
    <t>12. Thu quỹ đất công ích và hoa lợi công sản</t>
  </si>
  <si>
    <t>17. Thu tiền cho thuê và bán nhà ở thuộc SHNN</t>
  </si>
  <si>
    <t>Dự Toán
Địa phương
2019</t>
  </si>
  <si>
    <t>Dự toán
địa phương
2019</t>
  </si>
  <si>
    <t>CỤC THỐNG KÊ TỈNH AN GIANG</t>
  </si>
  <si>
    <t>so với cùng kỳ</t>
  </si>
  <si>
    <t xml:space="preserve"> Sản lượng một số sản phẩm công nghiệp chủ yếu</t>
  </si>
  <si>
    <t>cùng kỳ năm trước %</t>
  </si>
  <si>
    <t xml:space="preserve"> (TT) Sản lượng một số sản phẩm công nghiệp chủ yếu</t>
  </si>
  <si>
    <t xml:space="preserve">DỰ ƯỚC </t>
  </si>
  <si>
    <t xml:space="preserve"> Tổng sản phẩm trên địa bàn </t>
  </si>
  <si>
    <t>Theo giá hiện hành</t>
  </si>
  <si>
    <t xml:space="preserve">Theo giá so sánh
2010 </t>
  </si>
  <si>
    <t>Tốc độ phát triển
so với cùng kỳ
năm trước (%)</t>
  </si>
  <si>
    <t xml:space="preserve">Tổng số </t>
  </si>
  <si>
    <t xml:space="preserve"> Nông lâm nghiệp và thủy sản</t>
  </si>
  <si>
    <t xml:space="preserve"> Thuế sản phẩm trừ Trợ 
 giá mặt hàng chính sách</t>
  </si>
  <si>
    <t xml:space="preserve"> Giá trị sản xuất nông, lâm nghiệp, thuỷ sản</t>
  </si>
  <si>
    <t>Thực hiện
(tỷ đồng)</t>
  </si>
  <si>
    <t>Tốc độ 
phát triển
so với 
cùng kỳ
năm trước 
(%)</t>
  </si>
  <si>
    <t>A. Nông nghiệp</t>
  </si>
  <si>
    <t xml:space="preserve">I. Trồng trọt </t>
  </si>
  <si>
    <t>II. Chăn nuôi</t>
  </si>
  <si>
    <t xml:space="preserve">III. Dịch vụ nông nghiệp </t>
  </si>
  <si>
    <t>B. Lâm nghiệp</t>
  </si>
  <si>
    <t>I. Trồng và nuôi rừng</t>
  </si>
  <si>
    <t>II. Khai thác lâm sản</t>
  </si>
  <si>
    <t>III. Thu nhặt SP từ rừng</t>
  </si>
  <si>
    <t>IV. Các hoạt động dịch vụ 
     lâm nghiệp  khác</t>
  </si>
  <si>
    <t>C. Thủy sản</t>
  </si>
  <si>
    <t xml:space="preserve">  I. Giá trị thủy sản nuôi trồng</t>
  </si>
  <si>
    <t xml:space="preserve"> II. Giá trị sản phẩm thủy sản khai thác</t>
  </si>
  <si>
    <t xml:space="preserve"> III. Giá trị dịch vụ thủy sản</t>
  </si>
  <si>
    <t xml:space="preserve"> Chỉ số sản xuất công nghiệp</t>
  </si>
  <si>
    <t>Đơn vị tính: %</t>
  </si>
  <si>
    <t xml:space="preserve"> B. Khai khoáng</t>
  </si>
  <si>
    <t xml:space="preserve"> C. Công nghiệp chế biến chế tạo</t>
  </si>
  <si>
    <t xml:space="preserve"> D. Sản xuất phân phối điện, khí đốt, 
     nước nóng, hơi nước và điều hoà 
     không khí</t>
  </si>
  <si>
    <t xml:space="preserve"> E. Cung cấp nước, hoạt động quản lý 
     và xử lý rác thải, nước thải </t>
  </si>
  <si>
    <t xml:space="preserve"> Giá trị sản xuất công nghiệp</t>
  </si>
  <si>
    <t>% so cùng
kỳ năm
trước</t>
  </si>
  <si>
    <t xml:space="preserve">   Một số sản phẩm chủ yếu của ngành công nghiệp</t>
  </si>
  <si>
    <t xml:space="preserve"> Tổng mức bán lẻ hàng hoá và </t>
  </si>
  <si>
    <t xml:space="preserve"> doanh thu dịch vụ</t>
  </si>
  <si>
    <t>Thực hiện
(Tỷ đồng)</t>
  </si>
  <si>
    <t>Kinh tế nhà nước</t>
  </si>
  <si>
    <t>Kinh tế tập thể</t>
  </si>
  <si>
    <t>Kinh tế cá thể</t>
  </si>
  <si>
    <t>Kinh tế tư nhân</t>
  </si>
  <si>
    <t>Kinh tế có vốn đầu tư nước ngoài</t>
  </si>
  <si>
    <t>Phân theo ngành hoạt động</t>
  </si>
  <si>
    <t xml:space="preserve"> 1. Thương nghiệp</t>
  </si>
  <si>
    <t xml:space="preserve"> 2. Khách sạn, nhà hàng</t>
  </si>
  <si>
    <t xml:space="preserve"> 3. Du lịch lữ hành</t>
  </si>
  <si>
    <t xml:space="preserve"> 4. Dịch vụ</t>
  </si>
  <si>
    <t xml:space="preserve">Phân theo loại công trình </t>
  </si>
  <si>
    <t xml:space="preserve">Công trình nhà để ở </t>
  </si>
  <si>
    <t xml:space="preserve">Công trình nhà không để ở </t>
  </si>
  <si>
    <t xml:space="preserve">Công trình kỹ thuật dân dụng </t>
  </si>
  <si>
    <t xml:space="preserve">CT xây dựng chuyên dụng </t>
  </si>
  <si>
    <t>Dân số trung bình</t>
  </si>
  <si>
    <t xml:space="preserve"> - Chia theo giới tính</t>
  </si>
  <si>
    <t xml:space="preserve"> + Nam</t>
  </si>
  <si>
    <t xml:space="preserve"> + Nữ</t>
  </si>
  <si>
    <t xml:space="preserve"> - Chia theo khu vực</t>
  </si>
  <si>
    <t xml:space="preserve"> + Thành thị</t>
  </si>
  <si>
    <t xml:space="preserve"> + Nông thôn</t>
  </si>
  <si>
    <t>Dự thi</t>
  </si>
  <si>
    <t>Tốt nghiệp</t>
  </si>
  <si>
    <t>tỷ lệ (%)</t>
  </si>
  <si>
    <t xml:space="preserve"> - Tiểu học (xét công nhận)</t>
  </si>
  <si>
    <t xml:space="preserve"> - Trung học cơ sở (xét công nhận)</t>
  </si>
  <si>
    <t xml:space="preserve"> - Trung học phổ thông</t>
  </si>
  <si>
    <t xml:space="preserve"> - Bổ túc Trung học phổ thông</t>
  </si>
  <si>
    <t>Kế hoạch</t>
  </si>
  <si>
    <t xml:space="preserve"> - Nhà trẻ</t>
  </si>
  <si>
    <t xml:space="preserve"> - Mẫu giáo</t>
  </si>
  <si>
    <t xml:space="preserve"> - Tiểu học</t>
  </si>
  <si>
    <t xml:space="preserve"> - Trung học cơ sở</t>
  </si>
  <si>
    <t>9 tháng
năm 2018</t>
  </si>
  <si>
    <t xml:space="preserve"> 1. Tình hình dịch bệnh ( đến 15/9)</t>
  </si>
  <si>
    <t xml:space="preserve"> - Tiêu chảy cấp (dạng tả) (ca)</t>
  </si>
  <si>
    <t xml:space="preserve"> - Viêm não do vi rút (ca)</t>
  </si>
  <si>
    <t xml:space="preserve"> 2. Công tác khám chữa bệnh</t>
  </si>
  <si>
    <t xml:space="preserve"> - Tổng số lần khám chung các 
   loại bệnh (1000 lượt)</t>
  </si>
  <si>
    <t xml:space="preserve">   Bệnh nhân điều trị nội trú </t>
  </si>
  <si>
    <t xml:space="preserve">   Tỷ lệ tử vong của BN nội trú (%)</t>
  </si>
  <si>
    <t xml:space="preserve"> 3. Công tác KHHGĐ 
    (tính đến 31/8)</t>
  </si>
  <si>
    <t>% TH so cùng
kỳ năm trước</t>
  </si>
  <si>
    <t xml:space="preserve"> - Số PN đặt vòng tránh thai mới</t>
  </si>
  <si>
    <t xml:space="preserve"> - Số thay vòng mới</t>
  </si>
  <si>
    <t xml:space="preserve"> - Số PN thôi sử dụng vòng tránh thai </t>
  </si>
  <si>
    <t xml:space="preserve"> - Số người mới đình sản</t>
  </si>
  <si>
    <t xml:space="preserve"> - Tránh thai bằng cấy thuốc</t>
  </si>
  <si>
    <t>CẢ NĂM 2019</t>
  </si>
  <si>
    <t>9 THÁNG ĐẦU NĂM 2019</t>
  </si>
  <si>
    <t>An Giang, Tháng 9/2019</t>
  </si>
  <si>
    <t xml:space="preserve"> Ước 9 tháng đầu năm 2019</t>
  </si>
  <si>
    <t>9 tháng
năm 2019</t>
  </si>
  <si>
    <t xml:space="preserve"> 9 THÁNG NĂM 2019</t>
  </si>
  <si>
    <t xml:space="preserve"> - Vụ Mùa (2018-2019)</t>
  </si>
  <si>
    <t xml:space="preserve"> - Vụ Đông Xuân (2018-2019)</t>
  </si>
  <si>
    <t xml:space="preserve"> - Vụ Thu Đông (vụ 3)</t>
  </si>
  <si>
    <t>9 tháng
đầu năm
2018</t>
  </si>
  <si>
    <t>9 tháng
đầu năm
2019</t>
  </si>
  <si>
    <t>9 tháng 
2019
so với
cùng kỳ
(%)</t>
  </si>
  <si>
    <t xml:space="preserve">  Ngô</t>
  </si>
  <si>
    <t xml:space="preserve">  Khoai lang</t>
  </si>
  <si>
    <t xml:space="preserve">  Lạc</t>
  </si>
  <si>
    <t xml:space="preserve">  Rau các loại</t>
  </si>
  <si>
    <t xml:space="preserve">  Lúa</t>
  </si>
  <si>
    <t xml:space="preserve">  Các loại cây khác (Ha)</t>
  </si>
  <si>
    <t xml:space="preserve">   Lúa</t>
  </si>
  <si>
    <t xml:space="preserve">   Các loại cây khác</t>
  </si>
  <si>
    <t xml:space="preserve">   Ngô</t>
  </si>
  <si>
    <t xml:space="preserve">   Khoai lang</t>
  </si>
  <si>
    <t xml:space="preserve">   Lạc</t>
  </si>
  <si>
    <t xml:space="preserve">   Rau các loại</t>
  </si>
  <si>
    <t xml:space="preserve"> Tháng 9 năm 2019</t>
  </si>
  <si>
    <t>I. Hàng ăn và dịch vụ ăn uống</t>
  </si>
  <si>
    <t xml:space="preserve"> 1.Lương thực</t>
  </si>
  <si>
    <t xml:space="preserve"> 2.Thực phẩm</t>
  </si>
  <si>
    <t xml:space="preserve"> 3.Ăn uống ngoài gia đình</t>
  </si>
  <si>
    <t>II. Đồ uống và thuốc lá</t>
  </si>
  <si>
    <t>III. May mặc, giày dép và mũ nón</t>
  </si>
  <si>
    <t>IV. Nhà ở, điện, nước, chất đốt và VLXD</t>
  </si>
  <si>
    <t>V. Thiết bị và đồ dùng gia đình</t>
  </si>
  <si>
    <t>VI. Thuốc và dịch vụ y tế</t>
  </si>
  <si>
    <t xml:space="preserve"> 20. Dịch vụ khám sức khỏe</t>
  </si>
  <si>
    <t>VII. Giao thông</t>
  </si>
  <si>
    <t>VIII. Bưu chính viễn thông</t>
  </si>
  <si>
    <t>IX. Giáo dục</t>
  </si>
  <si>
    <t xml:space="preserve"> 24. Dịch vụ giáo dục</t>
  </si>
  <si>
    <t>X. Văn hoá, giải trí và du lịch</t>
  </si>
  <si>
    <t>XI. Hàng hóa và dịch vụ khác</t>
  </si>
  <si>
    <t xml:space="preserve"> CHỈ SỐ GIÁ VÀNG (vàng 99,99%)</t>
  </si>
  <si>
    <t xml:space="preserve"> CHỈ SỐ GIÁ ĐÔ LA MỸ (loại tờ 50-100 USD)</t>
  </si>
  <si>
    <t>Chỉ số giá tiêu dùng tháng 9 trong 10 năm gần đây</t>
  </si>
  <si>
    <t>CPI tháng 9 năm báo cáo so tháng 12 năm trước</t>
  </si>
  <si>
    <t xml:space="preserve"> - Tháng 7</t>
  </si>
  <si>
    <t xml:space="preserve"> - Tháng 8</t>
  </si>
  <si>
    <t xml:space="preserve"> - Tháng 9</t>
  </si>
  <si>
    <t>9 tháng 
năm 2019
so với
cùng kỳ 
(%)</t>
  </si>
  <si>
    <t>Thực hiện 
 8 tháng
năm 2018</t>
  </si>
  <si>
    <t>Thực hiện 
8 tháng
năm 2019</t>
  </si>
  <si>
    <t>Thực hiện 
vụ Hè Thu
 năm 2018</t>
  </si>
  <si>
    <t>Ước tính 
vụ Hè Thu
 năm 2019</t>
  </si>
  <si>
    <t>Vụ Hè Thu 
năm 2019
so với 
vụ Hè Thu
năm 2018 (%)</t>
  </si>
  <si>
    <t>Lúa Hè Thu</t>
  </si>
  <si>
    <t xml:space="preserve">    Diện tích thu hoạch (Ha)</t>
  </si>
  <si>
    <t xml:space="preserve"> Sản xuất vụ hè thu tính đến ngày 15 tháng 9 năm 2019</t>
  </si>
  <si>
    <t xml:space="preserve"> Chăn nuôi tại thời điểm tháng 9 năm 2019</t>
  </si>
  <si>
    <t>Chính thức
năm trước 2018</t>
  </si>
  <si>
    <t>Ước tính
năm báo cáo 2019</t>
  </si>
  <si>
    <t>quý III</t>
  </si>
  <si>
    <t>9 tháng</t>
  </si>
  <si>
    <t>Quý III</t>
  </si>
  <si>
    <t xml:space="preserve"> Sản phẩm chăn nuôi 9 tháng năm 2019</t>
  </si>
  <si>
    <t xml:space="preserve">                   Vịt</t>
  </si>
  <si>
    <t xml:space="preserve">   9 tháng năm 2019</t>
  </si>
  <si>
    <t>9 tháng
đầu năm
2019
so với
cùng kỳ
(%)</t>
  </si>
  <si>
    <t xml:space="preserve"> Trật tự an toàn xã hội 9 tháng đầu năm 2019</t>
  </si>
  <si>
    <t>9 tháng 
đầu năm 
2019
so cùng 
kỳ (%)</t>
  </si>
  <si>
    <t>Ước tính 
năm 2019</t>
  </si>
  <si>
    <t>Năm 2019 
so với 
năm 2018 
(%)</t>
  </si>
  <si>
    <t>Tháng 8</t>
  </si>
  <si>
    <t>Tháng 9</t>
  </si>
  <si>
    <t>9 tháng đầu</t>
  </si>
  <si>
    <t>tháng 8</t>
  </si>
  <si>
    <t xml:space="preserve"> Chỉ số sản xuất công nghiệp tháng 9 và 9  tháng đầu năm 2019</t>
  </si>
  <si>
    <t xml:space="preserve">       tháng 9 và 9 tháng đầu năm 2019</t>
  </si>
  <si>
    <t>tháng 9</t>
  </si>
  <si>
    <t xml:space="preserve">9 tháng </t>
  </si>
  <si>
    <t xml:space="preserve">    9 tháng đầu năm 2019</t>
  </si>
  <si>
    <t>Ước thực hiện 
9 tháng đầu năm 2019</t>
  </si>
  <si>
    <t>Ước TH 9 tháng đầu năm 2019 so cùng kỳ (%)</t>
  </si>
  <si>
    <t xml:space="preserve">  và dịch vụ tiêu dùng khác tháng 9 và 9 tháng đầu  2019</t>
  </si>
  <si>
    <t>Ước tính
 kỳ báo
cáo tháng 9/2019
(Triệu đồng)</t>
  </si>
  <si>
    <t xml:space="preserve">      Tháng 9 và 9 tháng, năm 2019</t>
  </si>
  <si>
    <t>Ước tính
kỳ báo cáo
 (9/2019)</t>
  </si>
  <si>
    <t xml:space="preserve"> 9 tháng đầu năm 2019</t>
  </si>
  <si>
    <t>Ước
9 tháng
đầu năm
2019</t>
  </si>
  <si>
    <t>9 tháng
đầu năm 
2019
so với
cùng kỳ
(%)</t>
  </si>
  <si>
    <t>Ước TH 
9 tháng 
Năm 2019 
(Tỷ đồng)</t>
  </si>
  <si>
    <t>9 tháng 
năm 2019
so cuối năm 2018 
(%)</t>
  </si>
  <si>
    <t xml:space="preserve">  Ước 9 tháng đầu năm 2019</t>
  </si>
  <si>
    <t>Ước tính
9 tháng
đầu năm
2019</t>
  </si>
  <si>
    <t>Ước TH
9 th 2019
so với 
kế hoạch
năm 2019
(%)</t>
  </si>
  <si>
    <t xml:space="preserve">  Lũy kế 9 tháng đầu năm 2019</t>
  </si>
  <si>
    <t xml:space="preserve"> (Tính đến 19/9/2019)</t>
  </si>
  <si>
    <t>Thực
hiện đến 19/9/2019                (Triệu đồng)</t>
  </si>
  <si>
    <t>Thực
hiện đến 19/9/2019              (Triệu đồng)</t>
  </si>
  <si>
    <t>1. Kết quả kỳ thi tốt nghiệp năm học 2018 - 2019</t>
  </si>
  <si>
    <t xml:space="preserve"> 2. Tình hình khai giảng năm học 2019 - 2020 (số học sinh)</t>
  </si>
  <si>
    <t xml:space="preserve">     thời điểm 10/9/2019</t>
  </si>
  <si>
    <t xml:space="preserve"> Hàng hóa xuất khẩu - 9 tháng đầu năm 2019</t>
  </si>
  <si>
    <t>Ước thực hiện
9 tháng 
đầu năm 2019</t>
  </si>
  <si>
    <t>9 tháng đầu
năm so với 
cùng kỳ (%)</t>
  </si>
  <si>
    <t xml:space="preserve"> Hàng hóa nhập khẩu - 9 tháng đầu năm 2019</t>
  </si>
  <si>
    <t>9 tháng đầu
năm so với 
cùng kỳ 
(%)</t>
  </si>
  <si>
    <t xml:space="preserve"> Năm 2018  chưa có số liệu điều chỉnh.</t>
  </si>
  <si>
    <t xml:space="preserve"> Dân số trung bình năm  2019</t>
  </si>
  <si>
    <t>Số liệu năm 2019: theo số thông báo của Tổng cục Thống kê.</t>
  </si>
  <si>
    <t xml:space="preserve"> Sản xuất nông nghiệp đến 15 tháng 9 năm 2019</t>
  </si>
  <si>
    <t>Sản lượng thịt hơi xuất chuồng (tấn)</t>
  </si>
  <si>
    <t xml:space="preserve">    Ước năm 2019</t>
  </si>
  <si>
    <t xml:space="preserve">
Năm 2018
(%)</t>
  </si>
  <si>
    <t>Ước
năm 2019
(%)</t>
  </si>
  <si>
    <t>năm 2019
(Tỷ đồng)</t>
  </si>
  <si>
    <t xml:space="preserve">    Ước năm 2019 (theo giá thực tế)</t>
  </si>
  <si>
    <t>năm
2018</t>
  </si>
  <si>
    <t>Ước 
năm
2019</t>
  </si>
  <si>
    <t>Ước
năm 2019
so với 
cùng kỳ 
(%)</t>
  </si>
  <si>
    <t xml:space="preserve"> Giá trị sản xuất ngành xây dựng trên địa bàn </t>
  </si>
  <si>
    <t xml:space="preserve"> theo giá so sánh </t>
  </si>
  <si>
    <t xml:space="preserve">  Ước năm 2019</t>
  </si>
  <si>
    <t>Năm 2019
so với
năm 2018
(%)</t>
  </si>
  <si>
    <t>Ước năm 2019</t>
  </si>
  <si>
    <t>Ước
năm 2019</t>
  </si>
  <si>
    <t>Năm 
2019
so
năm
2018
(%)</t>
  </si>
  <si>
    <t xml:space="preserve">  Ước thực hiện năm 2019</t>
  </si>
  <si>
    <t>Ước tính
năm 2019
(Tỷ đồng)</t>
  </si>
  <si>
    <t xml:space="preserve">  Ước thực hiện cả năm (KH) 2019</t>
  </si>
  <si>
    <t>Ước năm
2019</t>
  </si>
</sst>
</file>

<file path=xl/styles.xml><?xml version="1.0" encoding="utf-8"?>
<styleSheet xmlns="http://schemas.openxmlformats.org/spreadsheetml/2006/main">
  <numFmts count="32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0.0000000000"/>
    <numFmt numFmtId="171" formatCode="_(* #,##0.000000_);_(* \(#,##0.000000\);_(* &quot;-&quot;??????_);_(@_)"/>
    <numFmt numFmtId="172" formatCode="_(* #,##0.00000_);_(* \(#,##0.00000\);_(* &quot;-&quot;??????_);_(@_)"/>
    <numFmt numFmtId="173" formatCode="#,##0.00&quot;vnd&quot;_);\(#,##0.00&quot;vnd&quot;\)"/>
    <numFmt numFmtId="174" formatCode="0.000%"/>
    <numFmt numFmtId="175" formatCode="_(* #,##0.0_);_(* \(#,##0.0\);_(* &quot;-&quot;?_);_(@_)"/>
    <numFmt numFmtId="176" formatCode="m/d"/>
    <numFmt numFmtId="177" formatCode="_(* #,##0.0_);_(* \(#,##0.0\);_(* &quot;-&quot;_);_(@_)"/>
    <numFmt numFmtId="178" formatCode="#,##0;\(#,##0\)"/>
    <numFmt numFmtId="179" formatCode="\t0.00%"/>
    <numFmt numFmtId="180" formatCode="\t#\ ??/??"/>
    <numFmt numFmtId="181" formatCode="&quot;ß&quot;#,##0;\-&quot;&quot;\ß&quot;&quot;#,##0"/>
    <numFmt numFmtId="182" formatCode="_###,###,###"/>
    <numFmt numFmtId="183" formatCode="0.0"/>
    <numFmt numFmtId="184" formatCode="_-* #,##0\ _P_t_s_-;\-* #,##0\ _P_t_s_-;_-* &quot;-&quot;\ _P_t_s_-;_-@_-"/>
    <numFmt numFmtId="185" formatCode="_(* #,##0.00_);_(* \(#,##0.00\);_(* &quot;-&quot;?_);_(@_)"/>
    <numFmt numFmtId="186" formatCode="_(* #,##0.000_);_(* \(#,##0.000\);_(* &quot;-&quot;?_);_(@_)"/>
    <numFmt numFmtId="187" formatCode="#,##0.000"/>
    <numFmt numFmtId="188" formatCode="_-* #,##0_-;\-* #,##0_-;_-* &quot;-&quot;??_-;_-@_-"/>
    <numFmt numFmtId="189" formatCode="###0.0;\-###0.0"/>
    <numFmt numFmtId="190" formatCode="_(* #,##0.00_);_(* \(#,##0.00\);_(* &quot;-&quot;_);_(@_)"/>
    <numFmt numFmtId="191" formatCode="0.00_);\(0.00\)"/>
    <numFmt numFmtId="192" formatCode="#,##0.0"/>
    <numFmt numFmtId="193" formatCode="_(* #,##0.000_);_(* \(#,##0.000\);_(* &quot;-&quot;???_);_(@_)"/>
  </numFmts>
  <fonts count="98">
    <font>
      <sz val="10"/>
      <name val=".VnArial"/>
      <family val="2"/>
    </font>
    <font>
      <sz val="11"/>
      <color theme="1"/>
      <name val="Calibri"/>
      <family val="2"/>
      <scheme val="minor"/>
    </font>
    <font>
      <sz val="10"/>
      <name val="VNI-Helve-Condense"/>
    </font>
    <font>
      <sz val="8"/>
      <name val=".VnArial"/>
      <family val="2"/>
    </font>
    <font>
      <sz val="10"/>
      <name val="Arial"/>
      <family val="2"/>
    </font>
    <font>
      <sz val="13"/>
      <name val=".VnTime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 Narrow"/>
      <family val="2"/>
    </font>
    <font>
      <sz val="10"/>
      <color indexed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8"/>
      <name val="Arial"/>
      <family val="2"/>
    </font>
    <font>
      <b/>
      <sz val="25"/>
      <name val="Arial"/>
      <family val="2"/>
    </font>
    <font>
      <sz val="10"/>
      <name val=".VnArial"/>
      <family val="2"/>
    </font>
    <font>
      <b/>
      <i/>
      <sz val="10"/>
      <name val="Arial Narrow"/>
      <family val="2"/>
    </font>
    <font>
      <i/>
      <sz val="10"/>
      <name val="Arial"/>
      <family val="2"/>
    </font>
    <font>
      <i/>
      <sz val="10"/>
      <name val="Arial Narrow"/>
      <family val="2"/>
    </font>
    <font>
      <sz val="11"/>
      <name val="Tahoma"/>
      <family val="2"/>
    </font>
    <font>
      <b/>
      <sz val="10"/>
      <color indexed="63"/>
      <name val="Arial"/>
      <family val="2"/>
    </font>
    <font>
      <sz val="12"/>
      <name val=".VnTime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  <family val="2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9.5"/>
      <name val="Arial Narrow"/>
      <family val="2"/>
    </font>
    <font>
      <sz val="12"/>
      <name val=".VnTime"/>
      <family val="2"/>
    </font>
    <font>
      <sz val="10"/>
      <name val="MS Sans Serif"/>
      <family val="2"/>
    </font>
    <font>
      <b/>
      <sz val="9"/>
      <name val="Arial"/>
      <family val="2"/>
    </font>
    <font>
      <b/>
      <i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12"/>
      <name val="Arial"/>
      <family val="2"/>
    </font>
    <font>
      <b/>
      <sz val="11"/>
      <name val="Tahoma"/>
      <family val="2"/>
    </font>
    <font>
      <b/>
      <sz val="24"/>
      <name val="Arial"/>
      <family val="2"/>
    </font>
    <font>
      <i/>
      <sz val="13"/>
      <name val="Arial"/>
      <family val="2"/>
    </font>
    <font>
      <i/>
      <sz val="13"/>
      <color indexed="9"/>
      <name val="Arial"/>
      <family val="2"/>
    </font>
    <font>
      <b/>
      <sz val="13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3"/>
      <name val="Arial"/>
      <family val="2"/>
    </font>
    <font>
      <sz val="10"/>
      <color indexed="10"/>
      <name val="Arial Narrow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 Narrow"/>
      <family val="2"/>
    </font>
    <font>
      <sz val="10"/>
      <name val=".VnTime"/>
      <family val="2"/>
    </font>
    <font>
      <sz val="12"/>
      <name val="Arial Narrow"/>
      <family val="2"/>
    </font>
    <font>
      <b/>
      <sz val="9.5"/>
      <name val="Arial Narrow"/>
      <family val="2"/>
    </font>
    <font>
      <i/>
      <sz val="9.5"/>
      <name val="Arial Narrow"/>
      <family val="2"/>
    </font>
    <font>
      <b/>
      <sz val="14"/>
      <name val="Arial Narrow"/>
      <family val="2"/>
    </font>
    <font>
      <b/>
      <i/>
      <sz val="10"/>
      <color theme="0"/>
      <name val="Arial"/>
      <family val="2"/>
    </font>
    <font>
      <b/>
      <sz val="10"/>
      <color rgb="FFFF0000"/>
      <name val="Arial"/>
      <family val="2"/>
    </font>
    <font>
      <sz val="12"/>
      <name val="VNI-Times"/>
    </font>
    <font>
      <sz val="10"/>
      <color theme="1"/>
      <name val="Arial Narrow"/>
      <family val="2"/>
    </font>
    <font>
      <sz val="11"/>
      <name val=".VnTime"/>
      <family val="2"/>
    </font>
    <font>
      <sz val="12"/>
      <name val=".Vn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9"/>
      <name val="Arial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 Narrow"/>
      <family val="2"/>
    </font>
    <font>
      <b/>
      <sz val="30"/>
      <name val="Arial"/>
      <family val="2"/>
    </font>
    <font>
      <b/>
      <sz val="13"/>
      <color rgb="FFFF0000"/>
      <name val="Arial"/>
      <family val="2"/>
    </font>
    <font>
      <b/>
      <sz val="14"/>
      <color rgb="FFFF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 Narrow"/>
      <family val="2"/>
    </font>
    <font>
      <b/>
      <sz val="11"/>
      <color rgb="FFFF0000"/>
      <name val="Arial"/>
      <family val="2"/>
    </font>
    <font>
      <b/>
      <sz val="10"/>
      <color indexed="8"/>
      <name val="Arial"/>
      <family val="2"/>
    </font>
    <font>
      <sz val="10"/>
      <color theme="0"/>
      <name val="Arial Narrow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.5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6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7" fillId="0" borderId="0" applyFont="0" applyFill="0" applyBorder="0" applyAlignment="0" applyProtection="0"/>
    <xf numFmtId="173" fontId="5" fillId="0" borderId="0" applyFont="0" applyFill="0" applyBorder="0" applyAlignment="0" applyProtection="0"/>
    <xf numFmtId="179" fontId="4" fillId="0" borderId="0"/>
    <xf numFmtId="0" fontId="7" fillId="0" borderId="0" applyFont="0" applyFill="0" applyBorder="0" applyAlignment="0" applyProtection="0"/>
    <xf numFmtId="180" fontId="4" fillId="0" borderId="0"/>
    <xf numFmtId="2" fontId="7" fillId="0" borderId="0" applyFont="0" applyFill="0" applyBorder="0" applyAlignment="0" applyProtection="0"/>
    <xf numFmtId="38" fontId="24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 applyProtection="0"/>
    <xf numFmtId="0" fontId="8" fillId="0" borderId="0" applyProtection="0"/>
    <xf numFmtId="10" fontId="24" fillId="3" borderId="3" applyNumberFormat="0" applyBorder="0" applyAlignment="0" applyProtection="0"/>
    <xf numFmtId="176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33" fillId="0" borderId="0"/>
    <xf numFmtId="0" fontId="32" fillId="0" borderId="0">
      <alignment horizontal="left"/>
    </xf>
    <xf numFmtId="37" fontId="34" fillId="0" borderId="0"/>
    <xf numFmtId="0" fontId="35" fillId="0" borderId="0"/>
    <xf numFmtId="0" fontId="7" fillId="0" borderId="0"/>
    <xf numFmtId="0" fontId="30" fillId="0" borderId="0"/>
    <xf numFmtId="0" fontId="32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26" fillId="0" borderId="0"/>
    <xf numFmtId="0" fontId="44" fillId="0" borderId="0"/>
    <xf numFmtId="0" fontId="44" fillId="0" borderId="0"/>
    <xf numFmtId="0" fontId="26" fillId="0" borderId="0"/>
    <xf numFmtId="0" fontId="4" fillId="0" borderId="0"/>
    <xf numFmtId="0" fontId="2" fillId="0" borderId="0"/>
    <xf numFmtId="0" fontId="2" fillId="0" borderId="0"/>
    <xf numFmtId="10" fontId="4" fillId="0" borderId="0" applyFont="0" applyFill="0" applyBorder="0" applyAlignment="0" applyProtection="0"/>
    <xf numFmtId="182" fontId="4" fillId="0" borderId="0" applyFill="0" applyBorder="0" applyAlignment="0" applyProtection="0"/>
    <xf numFmtId="0" fontId="36" fillId="0" borderId="0"/>
    <xf numFmtId="0" fontId="37" fillId="0" borderId="0">
      <alignment horizontal="center"/>
    </xf>
    <xf numFmtId="0" fontId="38" fillId="0" borderId="4">
      <alignment horizontal="center" vertical="center"/>
    </xf>
    <xf numFmtId="0" fontId="39" fillId="0" borderId="3" applyAlignment="0">
      <alignment horizontal="center" vertical="center" wrapText="1"/>
    </xf>
    <xf numFmtId="0" fontId="40" fillId="0" borderId="3">
      <alignment horizontal="center" vertical="center" wrapText="1"/>
    </xf>
    <xf numFmtId="3" fontId="26" fillId="0" borderId="0"/>
    <xf numFmtId="0" fontId="41" fillId="0" borderId="5"/>
    <xf numFmtId="0" fontId="7" fillId="0" borderId="6" applyNumberFormat="0" applyFont="0" applyFill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0" borderId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3" fillId="0" borderId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4" fillId="0" borderId="0"/>
    <xf numFmtId="0" fontId="30" fillId="0" borderId="0"/>
    <xf numFmtId="0" fontId="4" fillId="0" borderId="0"/>
    <xf numFmtId="0" fontId="64" fillId="0" borderId="0"/>
    <xf numFmtId="0" fontId="32" fillId="0" borderId="0"/>
    <xf numFmtId="0" fontId="44" fillId="0" borderId="0"/>
    <xf numFmtId="0" fontId="4" fillId="0" borderId="0"/>
    <xf numFmtId="43" fontId="4" fillId="0" borderId="0" applyFont="0" applyFill="0" applyBorder="0" applyAlignment="0" applyProtection="0"/>
    <xf numFmtId="0" fontId="71" fillId="0" borderId="0"/>
    <xf numFmtId="0" fontId="4" fillId="0" borderId="0"/>
    <xf numFmtId="0" fontId="73" fillId="6" borderId="0" applyNumberFormat="0"/>
    <xf numFmtId="0" fontId="32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76" fillId="0" borderId="0"/>
    <xf numFmtId="0" fontId="5" fillId="0" borderId="0"/>
    <xf numFmtId="0" fontId="44" fillId="0" borderId="0"/>
    <xf numFmtId="0" fontId="32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32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43" fontId="4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4" fillId="0" borderId="0"/>
    <xf numFmtId="0" fontId="26" fillId="0" borderId="0"/>
    <xf numFmtId="0" fontId="32" fillId="0" borderId="0"/>
    <xf numFmtId="0" fontId="76" fillId="0" borderId="0"/>
    <xf numFmtId="0" fontId="4" fillId="0" borderId="0"/>
  </cellStyleXfs>
  <cellXfs count="840">
    <xf numFmtId="0" fontId="0" fillId="0" borderId="0" xfId="0"/>
    <xf numFmtId="0" fontId="7" fillId="0" borderId="0" xfId="0" applyFont="1"/>
    <xf numFmtId="3" fontId="7" fillId="0" borderId="0" xfId="0" applyNumberFormat="1" applyFont="1"/>
    <xf numFmtId="0" fontId="7" fillId="0" borderId="4" xfId="0" applyFont="1" applyBorder="1"/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left"/>
    </xf>
    <xf numFmtId="0" fontId="10" fillId="0" borderId="0" xfId="41" applyFont="1" applyFill="1" applyAlignment="1">
      <alignment horizontal="centerContinuous"/>
    </xf>
    <xf numFmtId="0" fontId="7" fillId="0" borderId="0" xfId="41" applyFont="1" applyFill="1"/>
    <xf numFmtId="0" fontId="10" fillId="0" borderId="0" xfId="41" applyFont="1" applyFill="1" applyBorder="1" applyAlignment="1">
      <alignment horizontal="centerContinuous"/>
    </xf>
    <xf numFmtId="0" fontId="25" fillId="0" borderId="0" xfId="0" applyFont="1" applyAlignment="1">
      <alignment horizontal="center"/>
    </xf>
    <xf numFmtId="0" fontId="7" fillId="0" borderId="0" xfId="38" applyFont="1"/>
    <xf numFmtId="0" fontId="7" fillId="0" borderId="4" xfId="38" applyFont="1" applyBorder="1"/>
    <xf numFmtId="0" fontId="13" fillId="0" borderId="2" xfId="0" applyFont="1" applyBorder="1" applyAlignment="1">
      <alignment horizontal="center" vertical="center" wrapText="1"/>
    </xf>
    <xf numFmtId="43" fontId="13" fillId="0" borderId="0" xfId="1" applyFont="1"/>
    <xf numFmtId="0" fontId="8" fillId="0" borderId="0" xfId="0" applyFont="1" applyAlignment="1">
      <alignment horizontal="left" indent="1"/>
    </xf>
    <xf numFmtId="0" fontId="16" fillId="0" borderId="0" xfId="0" applyFont="1"/>
    <xf numFmtId="164" fontId="15" fillId="0" borderId="7" xfId="5" applyNumberFormat="1" applyFont="1" applyBorder="1" applyAlignment="1">
      <alignment horizontal="center" vertical="center"/>
    </xf>
    <xf numFmtId="164" fontId="15" fillId="0" borderId="0" xfId="5" applyNumberFormat="1" applyFont="1" applyBorder="1" applyAlignment="1">
      <alignment horizontal="center" vertical="center"/>
    </xf>
    <xf numFmtId="164" fontId="13" fillId="0" borderId="2" xfId="6" applyNumberFormat="1" applyFont="1" applyBorder="1" applyAlignment="1">
      <alignment horizontal="center" vertical="center" wrapText="1"/>
    </xf>
    <xf numFmtId="0" fontId="13" fillId="0" borderId="7" xfId="41" applyFont="1" applyFill="1" applyBorder="1" applyAlignment="1"/>
    <xf numFmtId="165" fontId="13" fillId="0" borderId="0" xfId="33" applyNumberFormat="1" applyFont="1" applyBorder="1" applyAlignment="1">
      <alignment wrapText="1"/>
    </xf>
    <xf numFmtId="0" fontId="13" fillId="0" borderId="0" xfId="41" applyFont="1" applyFill="1"/>
    <xf numFmtId="0" fontId="15" fillId="0" borderId="0" xfId="0" applyFont="1"/>
    <xf numFmtId="0" fontId="13" fillId="0" borderId="0" xfId="0" applyFont="1"/>
    <xf numFmtId="164" fontId="13" fillId="0" borderId="0" xfId="1" applyNumberFormat="1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center"/>
    </xf>
    <xf numFmtId="0" fontId="13" fillId="0" borderId="8" xfId="41" applyFont="1" applyFill="1" applyBorder="1" applyAlignment="1">
      <alignment horizontal="center" vertical="center" wrapText="1"/>
    </xf>
    <xf numFmtId="3" fontId="16" fillId="0" borderId="0" xfId="0" applyNumberFormat="1" applyFont="1"/>
    <xf numFmtId="0" fontId="16" fillId="0" borderId="0" xfId="0" applyFont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3" fontId="15" fillId="0" borderId="0" xfId="1" applyNumberFormat="1" applyFont="1" applyBorder="1"/>
    <xf numFmtId="0" fontId="15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3" fontId="13" fillId="0" borderId="0" xfId="1" applyNumberFormat="1" applyFont="1" applyBorder="1"/>
    <xf numFmtId="0" fontId="13" fillId="0" borderId="0" xfId="0" applyFont="1" applyBorder="1" applyAlignment="1">
      <alignment horizontal="left" wrapText="1" indent="1"/>
    </xf>
    <xf numFmtId="41" fontId="13" fillId="0" borderId="0" xfId="1" applyNumberFormat="1" applyFont="1" applyBorder="1"/>
    <xf numFmtId="0" fontId="13" fillId="0" borderId="7" xfId="0" applyFon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41" fontId="13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41" applyFont="1" applyFill="1" applyAlignment="1"/>
    <xf numFmtId="0" fontId="8" fillId="0" borderId="0" xfId="0" applyFont="1"/>
    <xf numFmtId="0" fontId="13" fillId="0" borderId="0" xfId="0" applyFont="1" applyAlignment="1">
      <alignment horizontal="right"/>
    </xf>
    <xf numFmtId="3" fontId="13" fillId="0" borderId="0" xfId="0" applyNumberFormat="1" applyFont="1"/>
    <xf numFmtId="0" fontId="13" fillId="0" borderId="0" xfId="0" applyFont="1" applyAlignment="1">
      <alignment horizontal="left"/>
    </xf>
    <xf numFmtId="164" fontId="13" fillId="0" borderId="8" xfId="1" applyNumberFormat="1" applyFont="1" applyBorder="1" applyAlignment="1">
      <alignment horizontal="centerContinuous" vertical="center"/>
    </xf>
    <xf numFmtId="0" fontId="16" fillId="0" borderId="0" xfId="29" applyFont="1" applyBorder="1" applyAlignment="1">
      <alignment vertical="center"/>
    </xf>
    <xf numFmtId="0" fontId="16" fillId="0" borderId="0" xfId="32" applyFont="1"/>
    <xf numFmtId="0" fontId="16" fillId="0" borderId="0" xfId="29" applyFont="1"/>
    <xf numFmtId="0" fontId="43" fillId="0" borderId="0" xfId="32"/>
    <xf numFmtId="0" fontId="9" fillId="0" borderId="0" xfId="29" applyFont="1"/>
    <xf numFmtId="0" fontId="24" fillId="0" borderId="7" xfId="29" applyFont="1" applyBorder="1"/>
    <xf numFmtId="0" fontId="4" fillId="0" borderId="8" xfId="32" applyFont="1" applyBorder="1" applyAlignment="1">
      <alignment horizontal="center" vertical="center" wrapText="1"/>
    </xf>
    <xf numFmtId="0" fontId="24" fillId="0" borderId="0" xfId="29" applyFont="1" applyBorder="1"/>
    <xf numFmtId="0" fontId="4" fillId="0" borderId="0" xfId="29" applyNumberFormat="1" applyFont="1" applyBorder="1" applyAlignment="1">
      <alignment horizontal="center" vertical="center" wrapText="1"/>
    </xf>
    <xf numFmtId="0" fontId="45" fillId="0" borderId="0" xfId="36" applyNumberFormat="1" applyFont="1" applyBorder="1" applyAlignment="1"/>
    <xf numFmtId="0" fontId="4" fillId="0" borderId="0" xfId="36" applyFont="1" applyBorder="1" applyAlignment="1"/>
    <xf numFmtId="41" fontId="10" fillId="0" borderId="0" xfId="36" applyNumberFormat="1" applyFont="1" applyBorder="1" applyAlignment="1"/>
    <xf numFmtId="43" fontId="10" fillId="0" borderId="0" xfId="36" applyNumberFormat="1" applyFont="1" applyBorder="1" applyAlignment="1"/>
    <xf numFmtId="0" fontId="4" fillId="0" borderId="0" xfId="36" applyFont="1" applyBorder="1" applyAlignment="1">
      <alignment horizontal="left"/>
    </xf>
    <xf numFmtId="0" fontId="46" fillId="0" borderId="0" xfId="32" applyNumberFormat="1" applyFont="1" applyBorder="1" applyAlignment="1"/>
    <xf numFmtId="41" fontId="46" fillId="0" borderId="0" xfId="32" applyNumberFormat="1" applyFont="1" applyBorder="1" applyAlignment="1"/>
    <xf numFmtId="43" fontId="4" fillId="0" borderId="0" xfId="37" applyNumberFormat="1" applyFont="1" applyBorder="1" applyAlignment="1">
      <alignment horizontal="right" indent="2"/>
    </xf>
    <xf numFmtId="0" fontId="47" fillId="0" borderId="0" xfId="32" applyNumberFormat="1" applyFont="1" applyBorder="1" applyAlignment="1"/>
    <xf numFmtId="0" fontId="4" fillId="0" borderId="0" xfId="29" applyFont="1" applyAlignment="1"/>
    <xf numFmtId="0" fontId="45" fillId="0" borderId="0" xfId="32" applyFont="1"/>
    <xf numFmtId="0" fontId="43" fillId="0" borderId="4" xfId="32" applyBorder="1"/>
    <xf numFmtId="183" fontId="4" fillId="0" borderId="4" xfId="29" applyNumberFormat="1" applyFont="1" applyBorder="1" applyAlignment="1">
      <alignment horizontal="right" indent="2"/>
    </xf>
    <xf numFmtId="183" fontId="4" fillId="0" borderId="0" xfId="29" applyNumberFormat="1" applyFont="1" applyAlignment="1">
      <alignment horizontal="right" indent="2"/>
    </xf>
    <xf numFmtId="0" fontId="16" fillId="0" borderId="0" xfId="31" applyFont="1"/>
    <xf numFmtId="183" fontId="12" fillId="0" borderId="0" xfId="36" applyNumberFormat="1" applyFont="1" applyBorder="1" applyAlignment="1">
      <alignment horizontal="right" vertical="center" indent="2"/>
    </xf>
    <xf numFmtId="0" fontId="4" fillId="0" borderId="0" xfId="31" applyFont="1"/>
    <xf numFmtId="183" fontId="10" fillId="0" borderId="0" xfId="31" applyNumberFormat="1" applyFont="1" applyBorder="1" applyAlignment="1">
      <alignment horizontal="right" indent="2"/>
    </xf>
    <xf numFmtId="183" fontId="14" fillId="0" borderId="0" xfId="31" applyNumberFormat="1" applyFont="1" applyBorder="1" applyAlignment="1">
      <alignment horizontal="right" indent="2"/>
    </xf>
    <xf numFmtId="183" fontId="4" fillId="0" borderId="0" xfId="31" applyNumberFormat="1" applyFont="1" applyBorder="1" applyAlignment="1">
      <alignment horizontal="right" indent="2"/>
    </xf>
    <xf numFmtId="0" fontId="4" fillId="0" borderId="7" xfId="29" applyFont="1" applyBorder="1"/>
    <xf numFmtId="0" fontId="10" fillId="0" borderId="0" xfId="36" applyNumberFormat="1" applyFont="1" applyBorder="1" applyAlignment="1">
      <alignment horizontal="left"/>
    </xf>
    <xf numFmtId="0" fontId="47" fillId="0" borderId="0" xfId="31" applyFont="1" applyBorder="1" applyAlignment="1"/>
    <xf numFmtId="41" fontId="31" fillId="0" borderId="0" xfId="31" applyNumberFormat="1" applyFont="1" applyBorder="1" applyAlignment="1"/>
    <xf numFmtId="0" fontId="46" fillId="0" borderId="0" xfId="31" applyNumberFormat="1" applyFont="1" applyBorder="1" applyAlignment="1"/>
    <xf numFmtId="41" fontId="46" fillId="0" borderId="0" xfId="31" applyNumberFormat="1" applyFont="1" applyBorder="1" applyAlignment="1"/>
    <xf numFmtId="0" fontId="47" fillId="0" borderId="0" xfId="31" applyNumberFormat="1" applyFont="1" applyBorder="1" applyAlignment="1"/>
    <xf numFmtId="41" fontId="4" fillId="0" borderId="0" xfId="31" applyNumberFormat="1" applyFont="1"/>
    <xf numFmtId="43" fontId="4" fillId="0" borderId="0" xfId="31" applyNumberFormat="1" applyFont="1" applyBorder="1" applyAlignment="1">
      <alignment wrapText="1"/>
    </xf>
    <xf numFmtId="0" fontId="0" fillId="0" borderId="0" xfId="0" applyBorder="1"/>
    <xf numFmtId="0" fontId="13" fillId="0" borderId="4" xfId="0" applyFont="1" applyBorder="1" applyAlignment="1">
      <alignment horizontal="center" vertical="center"/>
    </xf>
    <xf numFmtId="3" fontId="15" fillId="0" borderId="0" xfId="0" applyNumberFormat="1" applyFont="1"/>
    <xf numFmtId="43" fontId="15" fillId="0" borderId="0" xfId="0" applyNumberFormat="1" applyFont="1"/>
    <xf numFmtId="43" fontId="13" fillId="0" borderId="0" xfId="0" applyNumberFormat="1" applyFont="1"/>
    <xf numFmtId="0" fontId="0" fillId="0" borderId="0" xfId="0" applyBorder="1" applyAlignment="1">
      <alignment horizontal="right"/>
    </xf>
    <xf numFmtId="0" fontId="13" fillId="0" borderId="7" xfId="0" applyFont="1" applyBorder="1"/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/>
    <xf numFmtId="0" fontId="4" fillId="0" borderId="0" xfId="0" applyFont="1"/>
    <xf numFmtId="0" fontId="4" fillId="0" borderId="4" xfId="0" applyFont="1" applyBorder="1"/>
    <xf numFmtId="0" fontId="4" fillId="0" borderId="0" xfId="34" applyFont="1"/>
    <xf numFmtId="164" fontId="15" fillId="0" borderId="0" xfId="1" applyNumberFormat="1" applyFont="1"/>
    <xf numFmtId="43" fontId="13" fillId="0" borderId="0" xfId="1" applyNumberFormat="1" applyFont="1"/>
    <xf numFmtId="164" fontId="13" fillId="0" borderId="4" xfId="1" applyNumberFormat="1" applyFont="1" applyBorder="1"/>
    <xf numFmtId="43" fontId="13" fillId="0" borderId="4" xfId="1" applyFont="1" applyBorder="1"/>
    <xf numFmtId="37" fontId="15" fillId="0" borderId="0" xfId="0" applyNumberFormat="1" applyFont="1"/>
    <xf numFmtId="39" fontId="15" fillId="0" borderId="0" xfId="0" applyNumberFormat="1" applyFont="1"/>
    <xf numFmtId="37" fontId="13" fillId="0" borderId="0" xfId="0" applyNumberFormat="1" applyFont="1"/>
    <xf numFmtId="39" fontId="13" fillId="0" borderId="0" xfId="0" applyNumberFormat="1" applyFont="1"/>
    <xf numFmtId="0" fontId="29" fillId="0" borderId="0" xfId="0" applyFont="1"/>
    <xf numFmtId="0" fontId="15" fillId="0" borderId="0" xfId="0" applyFont="1" applyAlignment="1"/>
    <xf numFmtId="43" fontId="15" fillId="0" borderId="0" xfId="1" applyNumberFormat="1" applyFont="1"/>
    <xf numFmtId="0" fontId="13" fillId="0" borderId="7" xfId="38" applyFont="1" applyBorder="1" applyAlignment="1">
      <alignment horizontal="center" vertical="center"/>
    </xf>
    <xf numFmtId="41" fontId="31" fillId="0" borderId="0" xfId="32" applyNumberFormat="1" applyFont="1" applyBorder="1" applyAlignment="1"/>
    <xf numFmtId="43" fontId="10" fillId="0" borderId="0" xfId="31" applyNumberFormat="1" applyFont="1" applyBorder="1" applyAlignment="1"/>
    <xf numFmtId="43" fontId="12" fillId="0" borderId="0" xfId="31" applyNumberFormat="1" applyFont="1" applyBorder="1" applyAlignment="1"/>
    <xf numFmtId="43" fontId="4" fillId="0" borderId="0" xfId="31" applyNumberFormat="1" applyFont="1" applyBorder="1" applyAlignment="1"/>
    <xf numFmtId="0" fontId="13" fillId="0" borderId="0" xfId="0" applyFont="1" applyAlignment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43" fontId="4" fillId="0" borderId="0" xfId="1" applyFont="1" applyBorder="1"/>
    <xf numFmtId="3" fontId="4" fillId="0" borderId="4" xfId="0" applyNumberFormat="1" applyFont="1" applyBorder="1"/>
    <xf numFmtId="3" fontId="4" fillId="0" borderId="0" xfId="0" applyNumberFormat="1" applyFont="1" applyBorder="1"/>
    <xf numFmtId="2" fontId="4" fillId="0" borderId="0" xfId="0" applyNumberFormat="1" applyFont="1" applyBorder="1"/>
    <xf numFmtId="43" fontId="4" fillId="0" borderId="0" xfId="37" applyNumberFormat="1" applyFont="1" applyBorder="1" applyAlignment="1"/>
    <xf numFmtId="43" fontId="4" fillId="0" borderId="0" xfId="29" applyNumberFormat="1" applyFont="1" applyAlignment="1"/>
    <xf numFmtId="43" fontId="12" fillId="0" borderId="0" xfId="37" applyNumberFormat="1" applyFont="1" applyBorder="1" applyAlignment="1"/>
    <xf numFmtId="43" fontId="10" fillId="0" borderId="0" xfId="37" applyNumberFormat="1" applyFont="1" applyBorder="1" applyAlignment="1"/>
    <xf numFmtId="41" fontId="4" fillId="0" borderId="0" xfId="37" applyNumberFormat="1" applyFont="1" applyBorder="1" applyAlignment="1"/>
    <xf numFmtId="0" fontId="4" fillId="0" borderId="7" xfId="0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Continuous" vertical="center"/>
    </xf>
    <xf numFmtId="0" fontId="13" fillId="0" borderId="8" xfId="40" applyFont="1" applyFill="1" applyBorder="1" applyAlignment="1">
      <alignment horizontal="center" vertical="center" wrapText="1"/>
    </xf>
    <xf numFmtId="0" fontId="15" fillId="0" borderId="0" xfId="40" applyFont="1" applyFill="1" applyAlignment="1">
      <alignment horizontal="centerContinuous"/>
    </xf>
    <xf numFmtId="43" fontId="15" fillId="0" borderId="0" xfId="1" applyFont="1" applyFill="1" applyBorder="1"/>
    <xf numFmtId="43" fontId="13" fillId="0" borderId="0" xfId="1" applyFont="1" applyFill="1" applyBorder="1"/>
    <xf numFmtId="0" fontId="29" fillId="0" borderId="0" xfId="0" applyFont="1" applyBorder="1" applyAlignment="1">
      <alignment horizontal="left" indent="1"/>
    </xf>
    <xf numFmtId="3" fontId="29" fillId="0" borderId="0" xfId="1" applyNumberFormat="1" applyFont="1" applyBorder="1"/>
    <xf numFmtId="41" fontId="29" fillId="0" borderId="0" xfId="1" applyNumberFormat="1" applyFont="1" applyBorder="1"/>
    <xf numFmtId="41" fontId="13" fillId="0" borderId="0" xfId="1" applyNumberFormat="1" applyFont="1" applyFill="1" applyBorder="1"/>
    <xf numFmtId="41" fontId="15" fillId="0" borderId="0" xfId="1" applyNumberFormat="1" applyFont="1" applyBorder="1"/>
    <xf numFmtId="0" fontId="4" fillId="0" borderId="0" xfId="0" applyFont="1" applyAlignment="1"/>
    <xf numFmtId="41" fontId="15" fillId="0" borderId="0" xfId="0" applyNumberFormat="1" applyFont="1"/>
    <xf numFmtId="0" fontId="13" fillId="0" borderId="4" xfId="0" applyFont="1" applyBorder="1" applyAlignment="1">
      <alignment horizontal="left" indent="1"/>
    </xf>
    <xf numFmtId="41" fontId="13" fillId="0" borderId="4" xfId="1" applyNumberFormat="1" applyFont="1" applyBorder="1"/>
    <xf numFmtId="0" fontId="4" fillId="0" borderId="0" xfId="35" applyFont="1"/>
    <xf numFmtId="0" fontId="6" fillId="0" borderId="0" xfId="35" applyFont="1"/>
    <xf numFmtId="0" fontId="4" fillId="0" borderId="0" xfId="35" applyFont="1" applyAlignment="1">
      <alignment horizontal="centerContinuous" vertical="center"/>
    </xf>
    <xf numFmtId="0" fontId="4" fillId="0" borderId="0" xfId="35" applyFont="1" applyAlignment="1">
      <alignment horizontal="centerContinuous"/>
    </xf>
    <xf numFmtId="0" fontId="4" fillId="0" borderId="7" xfId="35" applyFont="1" applyBorder="1"/>
    <xf numFmtId="0" fontId="4" fillId="0" borderId="8" xfId="35" applyFont="1" applyBorder="1" applyAlignment="1">
      <alignment horizontal="center" vertical="center" wrapText="1"/>
    </xf>
    <xf numFmtId="0" fontId="4" fillId="0" borderId="8" xfId="35" applyFont="1" applyFill="1" applyBorder="1" applyAlignment="1">
      <alignment horizontal="center" vertical="center" wrapText="1"/>
    </xf>
    <xf numFmtId="0" fontId="10" fillId="0" borderId="0" xfId="35" applyFont="1" applyAlignment="1">
      <alignment wrapText="1"/>
    </xf>
    <xf numFmtId="37" fontId="10" fillId="0" borderId="0" xfId="35" applyNumberFormat="1" applyFont="1" applyAlignment="1"/>
    <xf numFmtId="39" fontId="10" fillId="0" borderId="0" xfId="35" applyNumberFormat="1" applyFont="1" applyFill="1" applyAlignment="1"/>
    <xf numFmtId="0" fontId="10" fillId="0" borderId="0" xfId="35" applyFont="1"/>
    <xf numFmtId="37" fontId="4" fillId="0" borderId="0" xfId="35" applyNumberFormat="1" applyFont="1" applyAlignment="1"/>
    <xf numFmtId="39" fontId="4" fillId="0" borderId="0" xfId="35" applyNumberFormat="1" applyFont="1" applyFill="1" applyAlignment="1"/>
    <xf numFmtId="164" fontId="48" fillId="0" borderId="0" xfId="1" applyNumberFormat="1" applyFont="1"/>
    <xf numFmtId="37" fontId="10" fillId="0" borderId="0" xfId="35" applyNumberFormat="1" applyFont="1"/>
    <xf numFmtId="175" fontId="4" fillId="0" borderId="0" xfId="35" applyNumberFormat="1" applyFont="1"/>
    <xf numFmtId="0" fontId="4" fillId="0" borderId="4" xfId="35" applyFont="1" applyBorder="1"/>
    <xf numFmtId="0" fontId="11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165" fontId="15" fillId="0" borderId="0" xfId="1" applyNumberFormat="1" applyFont="1"/>
    <xf numFmtId="165" fontId="13" fillId="0" borderId="0" xfId="1" applyNumberFormat="1" applyFont="1"/>
    <xf numFmtId="0" fontId="4" fillId="0" borderId="0" xfId="38" applyFont="1" applyAlignment="1">
      <alignment horizontal="left"/>
    </xf>
    <xf numFmtId="0" fontId="10" fillId="0" borderId="0" xfId="38" applyFont="1" applyAlignment="1">
      <alignment horizontal="center"/>
    </xf>
    <xf numFmtId="3" fontId="10" fillId="0" borderId="0" xfId="1" applyNumberFormat="1" applyFont="1" applyAlignment="1"/>
    <xf numFmtId="3" fontId="4" fillId="0" borderId="0" xfId="1" applyNumberFormat="1" applyFont="1" applyAlignment="1"/>
    <xf numFmtId="4" fontId="4" fillId="0" borderId="0" xfId="1" applyNumberFormat="1" applyFont="1" applyAlignment="1"/>
    <xf numFmtId="4" fontId="10" fillId="0" borderId="0" xfId="1" applyNumberFormat="1" applyFont="1" applyAlignment="1"/>
    <xf numFmtId="0" fontId="10" fillId="0" borderId="0" xfId="38" applyFont="1" applyAlignment="1">
      <alignment horizontal="center" vertical="center"/>
    </xf>
    <xf numFmtId="4" fontId="10" fillId="0" borderId="0" xfId="1" applyNumberFormat="1" applyFont="1" applyAlignment="1">
      <alignment vertical="center"/>
    </xf>
    <xf numFmtId="0" fontId="0" fillId="0" borderId="4" xfId="0" applyBorder="1"/>
    <xf numFmtId="0" fontId="4" fillId="0" borderId="0" xfId="38" applyFont="1" applyAlignment="1">
      <alignment horizontal="left" wrapText="1"/>
    </xf>
    <xf numFmtId="0" fontId="13" fillId="0" borderId="0" xfId="40" applyFont="1" applyFill="1" applyBorder="1" applyAlignment="1">
      <alignment horizontal="left" indent="2"/>
    </xf>
    <xf numFmtId="0" fontId="13" fillId="0" borderId="0" xfId="40" applyFont="1" applyFill="1"/>
    <xf numFmtId="41" fontId="15" fillId="0" borderId="0" xfId="40" applyNumberFormat="1" applyFont="1" applyFill="1" applyBorder="1"/>
    <xf numFmtId="41" fontId="13" fillId="0" borderId="0" xfId="40" applyNumberFormat="1" applyFont="1" applyFill="1"/>
    <xf numFmtId="164" fontId="13" fillId="0" borderId="0" xfId="1" applyNumberFormat="1" applyFont="1" applyFill="1"/>
    <xf numFmtId="0" fontId="13" fillId="0" borderId="4" xfId="40" applyFont="1" applyFill="1" applyBorder="1"/>
    <xf numFmtId="0" fontId="53" fillId="0" borderId="0" xfId="0" applyFont="1" applyAlignment="1">
      <alignment horizontal="left" indent="1"/>
    </xf>
    <xf numFmtId="164" fontId="13" fillId="0" borderId="7" xfId="1" applyNumberFormat="1" applyFont="1" applyBorder="1" applyAlignment="1">
      <alignment horizontal="centerContinuous" vertical="center"/>
    </xf>
    <xf numFmtId="0" fontId="13" fillId="0" borderId="0" xfId="0" applyFont="1" applyAlignment="1">
      <alignment wrapText="1"/>
    </xf>
    <xf numFmtId="164" fontId="4" fillId="0" borderId="0" xfId="1" applyNumberFormat="1" applyFont="1" applyBorder="1"/>
    <xf numFmtId="0" fontId="15" fillId="0" borderId="0" xfId="0" applyFont="1" applyBorder="1"/>
    <xf numFmtId="0" fontId="13" fillId="0" borderId="0" xfId="0" applyFont="1" applyFill="1"/>
    <xf numFmtId="0" fontId="13" fillId="0" borderId="0" xfId="0" applyFont="1" applyFill="1" applyAlignment="1">
      <alignment horizontal="left" indent="1"/>
    </xf>
    <xf numFmtId="3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164" fontId="10" fillId="0" borderId="0" xfId="1" applyNumberFormat="1" applyFont="1" applyBorder="1"/>
    <xf numFmtId="3" fontId="4" fillId="0" borderId="0" xfId="1" applyNumberFormat="1" applyFont="1" applyBorder="1" applyAlignment="1">
      <alignment horizontal="right" indent="1"/>
    </xf>
    <xf numFmtId="3" fontId="4" fillId="0" borderId="0" xfId="1" applyNumberFormat="1" applyFont="1" applyFill="1" applyBorder="1" applyAlignment="1">
      <alignment horizontal="right" indent="1"/>
    </xf>
    <xf numFmtId="3" fontId="10" fillId="0" borderId="0" xfId="1" applyNumberFormat="1" applyFont="1" applyBorder="1" applyAlignment="1">
      <alignment horizontal="right" inden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15" fillId="0" borderId="0" xfId="0" applyFont="1" applyAlignment="1">
      <alignment wrapText="1"/>
    </xf>
    <xf numFmtId="3" fontId="55" fillId="0" borderId="0" xfId="0" applyNumberFormat="1" applyFont="1" applyBorder="1"/>
    <xf numFmtId="0" fontId="12" fillId="0" borderId="0" xfId="34" applyFont="1"/>
    <xf numFmtId="0" fontId="4" fillId="0" borderId="8" xfId="38" applyFont="1" applyBorder="1" applyAlignment="1">
      <alignment horizontal="center" vertical="center" wrapText="1"/>
    </xf>
    <xf numFmtId="0" fontId="59" fillId="0" borderId="0" xfId="0" applyFont="1" applyAlignment="1">
      <alignment horizontal="left" indent="1"/>
    </xf>
    <xf numFmtId="0" fontId="13" fillId="0" borderId="4" xfId="34" applyFont="1" applyFill="1" applyBorder="1" applyAlignment="1">
      <alignment horizontal="left" indent="2"/>
    </xf>
    <xf numFmtId="0" fontId="10" fillId="0" borderId="0" xfId="0" applyFont="1" applyFill="1"/>
    <xf numFmtId="0" fontId="13" fillId="0" borderId="8" xfId="0" applyFont="1" applyBorder="1" applyAlignment="1">
      <alignment horizontal="center" vertical="center" wrapText="1"/>
    </xf>
    <xf numFmtId="3" fontId="15" fillId="0" borderId="0" xfId="2" applyNumberFormat="1" applyFont="1" applyBorder="1"/>
    <xf numFmtId="41" fontId="13" fillId="0" borderId="0" xfId="2" applyNumberFormat="1" applyFont="1" applyBorder="1"/>
    <xf numFmtId="41" fontId="15" fillId="0" borderId="0" xfId="2" applyNumberFormat="1" applyFont="1" applyBorder="1"/>
    <xf numFmtId="41" fontId="13" fillId="0" borderId="4" xfId="2" applyNumberFormat="1" applyFont="1" applyBorder="1"/>
    <xf numFmtId="0" fontId="16" fillId="0" borderId="0" xfId="0" applyFont="1" applyFill="1"/>
    <xf numFmtId="0" fontId="57" fillId="4" borderId="8" xfId="0" applyFont="1" applyFill="1" applyBorder="1" applyAlignment="1">
      <alignment horizontal="center" vertical="center" wrapText="1"/>
    </xf>
    <xf numFmtId="43" fontId="13" fillId="0" borderId="0" xfId="0" applyNumberFormat="1" applyFont="1" applyFill="1"/>
    <xf numFmtId="0" fontId="65" fillId="0" borderId="0" xfId="73" applyFont="1" applyBorder="1"/>
    <xf numFmtId="0" fontId="13" fillId="0" borderId="0" xfId="73" applyFont="1" applyBorder="1"/>
    <xf numFmtId="0" fontId="65" fillId="0" borderId="0" xfId="0" applyFont="1"/>
    <xf numFmtId="0" fontId="13" fillId="0" borderId="0" xfId="73" applyFont="1" applyBorder="1" applyAlignment="1">
      <alignment horizontal="right"/>
    </xf>
    <xf numFmtId="0" fontId="65" fillId="0" borderId="7" xfId="73" applyFont="1" applyBorder="1"/>
    <xf numFmtId="0" fontId="13" fillId="0" borderId="7" xfId="73" applyFont="1" applyBorder="1"/>
    <xf numFmtId="0" fontId="13" fillId="0" borderId="4" xfId="73" applyNumberFormat="1" applyFont="1" applyBorder="1" applyAlignment="1">
      <alignment horizontal="center" vertical="center" wrapText="1"/>
    </xf>
    <xf numFmtId="0" fontId="13" fillId="0" borderId="0" xfId="73" applyFont="1" applyBorder="1" applyAlignment="1">
      <alignment horizontal="center"/>
    </xf>
    <xf numFmtId="0" fontId="66" fillId="0" borderId="0" xfId="73" applyNumberFormat="1" applyFont="1" applyBorder="1" applyAlignment="1">
      <alignment horizontal="left"/>
    </xf>
    <xf numFmtId="39" fontId="54" fillId="0" borderId="0" xfId="74" applyNumberFormat="1" applyFont="1" applyBorder="1" applyAlignment="1">
      <alignment horizontal="right"/>
    </xf>
    <xf numFmtId="0" fontId="42" fillId="0" borderId="0" xfId="73" applyFont="1" applyBorder="1"/>
    <xf numFmtId="0" fontId="42" fillId="0" borderId="0" xfId="73" applyNumberFormat="1" applyFont="1" applyBorder="1" applyAlignment="1"/>
    <xf numFmtId="0" fontId="42" fillId="0" borderId="0" xfId="73" applyFont="1" applyBorder="1" applyAlignment="1"/>
    <xf numFmtId="39" fontId="55" fillId="0" borderId="0" xfId="74" applyNumberFormat="1" applyFont="1" applyBorder="1" applyAlignment="1">
      <alignment horizontal="right"/>
    </xf>
    <xf numFmtId="0" fontId="67" fillId="0" borderId="0" xfId="73" applyNumberFormat="1" applyFont="1" applyBorder="1" applyAlignment="1"/>
    <xf numFmtId="0" fontId="42" fillId="0" borderId="4" xfId="73" applyFont="1" applyBorder="1"/>
    <xf numFmtId="0" fontId="42" fillId="0" borderId="4" xfId="73" applyFont="1" applyBorder="1" applyAlignment="1"/>
    <xf numFmtId="2" fontId="55" fillId="0" borderId="4" xfId="74" applyNumberFormat="1" applyFont="1" applyBorder="1" applyAlignment="1">
      <alignment horizontal="right"/>
    </xf>
    <xf numFmtId="183" fontId="66" fillId="0" borderId="0" xfId="73" applyNumberFormat="1" applyFont="1" applyBorder="1" applyAlignment="1">
      <alignment horizontal="center"/>
    </xf>
    <xf numFmtId="2" fontId="54" fillId="0" borderId="0" xfId="74" applyNumberFormat="1" applyFont="1" applyBorder="1" applyAlignment="1">
      <alignment horizontal="right"/>
    </xf>
    <xf numFmtId="164" fontId="4" fillId="0" borderId="0" xfId="1" applyNumberFormat="1" applyFont="1"/>
    <xf numFmtId="0" fontId="56" fillId="0" borderId="0" xfId="0" applyFont="1" applyAlignment="1">
      <alignment horizontal="center"/>
    </xf>
    <xf numFmtId="43" fontId="7" fillId="0" borderId="0" xfId="1" applyFont="1"/>
    <xf numFmtId="164" fontId="7" fillId="0" borderId="0" xfId="1" applyNumberFormat="1" applyFont="1"/>
    <xf numFmtId="0" fontId="10" fillId="0" borderId="0" xfId="0" applyFont="1" applyFill="1" applyBorder="1"/>
    <xf numFmtId="0" fontId="68" fillId="0" borderId="0" xfId="0" applyFont="1"/>
    <xf numFmtId="0" fontId="68" fillId="0" borderId="0" xfId="28" applyFont="1"/>
    <xf numFmtId="0" fontId="8" fillId="0" borderId="0" xfId="29" applyNumberFormat="1" applyFont="1" applyBorder="1" applyAlignment="1"/>
    <xf numFmtId="0" fontId="60" fillId="0" borderId="0" xfId="0" applyFont="1"/>
    <xf numFmtId="0" fontId="13" fillId="0" borderId="0" xfId="0" applyFont="1" applyBorder="1" applyAlignment="1">
      <alignment horizontal="center"/>
    </xf>
    <xf numFmtId="0" fontId="59" fillId="0" borderId="0" xfId="0" applyFont="1" applyAlignment="1">
      <alignment horizontal="left"/>
    </xf>
    <xf numFmtId="0" fontId="59" fillId="0" borderId="0" xfId="29" applyFont="1"/>
    <xf numFmtId="43" fontId="12" fillId="0" borderId="0" xfId="75" applyNumberFormat="1" applyFont="1" applyBorder="1" applyAlignment="1">
      <alignment horizontal="right" indent="2"/>
    </xf>
    <xf numFmtId="43" fontId="4" fillId="0" borderId="0" xfId="36" applyNumberFormat="1" applyFont="1" applyFill="1" applyBorder="1" applyAlignment="1"/>
    <xf numFmtId="41" fontId="69" fillId="0" borderId="0" xfId="32" applyNumberFormat="1" applyFont="1" applyFill="1" applyBorder="1" applyAlignment="1"/>
    <xf numFmtId="0" fontId="59" fillId="0" borderId="0" xfId="41" applyFont="1" applyFill="1" applyAlignment="1"/>
    <xf numFmtId="43" fontId="13" fillId="0" borderId="0" xfId="77" applyFont="1"/>
    <xf numFmtId="37" fontId="15" fillId="0" borderId="0" xfId="0" applyNumberFormat="1" applyFont="1" applyFill="1"/>
    <xf numFmtId="37" fontId="13" fillId="0" borderId="0" xfId="0" applyNumberFormat="1" applyFont="1" applyFill="1"/>
    <xf numFmtId="3" fontId="15" fillId="5" borderId="0" xfId="78" applyNumberFormat="1" applyFont="1" applyFill="1" applyBorder="1" applyAlignment="1">
      <alignment horizontal="right"/>
    </xf>
    <xf numFmtId="0" fontId="27" fillId="0" borderId="0" xfId="0" applyFont="1" applyFill="1"/>
    <xf numFmtId="37" fontId="13" fillId="0" borderId="0" xfId="0" applyNumberFormat="1" applyFont="1" applyFill="1" applyAlignment="1">
      <alignment horizontal="right"/>
    </xf>
    <xf numFmtId="43" fontId="13" fillId="0" borderId="0" xfId="77" applyFont="1" applyAlignment="1">
      <alignment horizontal="center"/>
    </xf>
    <xf numFmtId="39" fontId="13" fillId="0" borderId="0" xfId="0" applyNumberFormat="1" applyFont="1" applyFill="1"/>
    <xf numFmtId="164" fontId="13" fillId="0" borderId="0" xfId="77" applyNumberFormat="1" applyFont="1" applyFill="1"/>
    <xf numFmtId="37" fontId="13" fillId="0" borderId="0" xfId="0" applyNumberFormat="1" applyFont="1" applyAlignment="1">
      <alignment horizontal="center"/>
    </xf>
    <xf numFmtId="164" fontId="13" fillId="0" borderId="0" xfId="77" applyNumberFormat="1" applyFont="1" applyFill="1" applyAlignment="1">
      <alignment horizontal="center"/>
    </xf>
    <xf numFmtId="0" fontId="13" fillId="0" borderId="0" xfId="39" applyFont="1"/>
    <xf numFmtId="0" fontId="13" fillId="0" borderId="0" xfId="39" applyFont="1" applyFill="1"/>
    <xf numFmtId="0" fontId="15" fillId="0" borderId="0" xfId="39" applyFont="1" applyFill="1"/>
    <xf numFmtId="0" fontId="15" fillId="0" borderId="0" xfId="0" applyFont="1" applyBorder="1" applyAlignment="1">
      <alignment horizontal="right"/>
    </xf>
    <xf numFmtId="39" fontId="15" fillId="0" borderId="0" xfId="0" applyNumberFormat="1" applyFont="1" applyAlignment="1">
      <alignment horizontal="center"/>
    </xf>
    <xf numFmtId="0" fontId="63" fillId="4" borderId="2" xfId="0" applyFont="1" applyFill="1" applyBorder="1" applyAlignment="1">
      <alignment horizontal="center" vertical="center" wrapText="1"/>
    </xf>
    <xf numFmtId="164" fontId="15" fillId="0" borderId="0" xfId="77" applyNumberFormat="1" applyFont="1"/>
    <xf numFmtId="43" fontId="15" fillId="0" borderId="0" xfId="77" applyNumberFormat="1" applyFont="1"/>
    <xf numFmtId="164" fontId="13" fillId="0" borderId="0" xfId="77" applyNumberFormat="1" applyFont="1"/>
    <xf numFmtId="43" fontId="13" fillId="0" borderId="0" xfId="77" applyNumberFormat="1" applyFont="1"/>
    <xf numFmtId="164" fontId="15" fillId="0" borderId="0" xfId="77" applyNumberFormat="1" applyFont="1" applyFill="1"/>
    <xf numFmtId="164" fontId="13" fillId="0" borderId="0" xfId="77" applyNumberFormat="1" applyFont="1" applyAlignment="1">
      <alignment horizontal="center"/>
    </xf>
    <xf numFmtId="43" fontId="13" fillId="0" borderId="0" xfId="0" applyNumberFormat="1" applyFont="1" applyAlignment="1">
      <alignment horizontal="right"/>
    </xf>
    <xf numFmtId="43" fontId="13" fillId="0" borderId="0" xfId="0" applyNumberFormat="1" applyFont="1" applyAlignment="1">
      <alignment horizontal="center"/>
    </xf>
    <xf numFmtId="0" fontId="63" fillId="0" borderId="0" xfId="0" applyFont="1"/>
    <xf numFmtId="187" fontId="55" fillId="0" borderId="0" xfId="0" applyNumberFormat="1" applyFont="1"/>
    <xf numFmtId="0" fontId="13" fillId="0" borderId="0" xfId="0" applyFont="1" applyFill="1" applyBorder="1"/>
    <xf numFmtId="0" fontId="13" fillId="0" borderId="2" xfId="1" applyNumberFormat="1" applyFont="1" applyBorder="1" applyAlignment="1">
      <alignment horizontal="center" vertical="center" wrapText="1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164" fontId="4" fillId="0" borderId="0" xfId="77" applyNumberFormat="1" applyFont="1" applyFill="1"/>
    <xf numFmtId="43" fontId="4" fillId="0" borderId="0" xfId="77" applyFont="1" applyFill="1"/>
    <xf numFmtId="0" fontId="4" fillId="0" borderId="4" xfId="0" applyFont="1" applyFill="1" applyBorder="1"/>
    <xf numFmtId="0" fontId="8" fillId="0" borderId="0" xfId="0" applyFont="1" applyFill="1"/>
    <xf numFmtId="49" fontId="72" fillId="0" borderId="0" xfId="0" applyNumberFormat="1" applyFont="1" applyFill="1" applyBorder="1" applyAlignment="1">
      <alignment horizontal="left" vertical="center" wrapText="1"/>
    </xf>
    <xf numFmtId="49" fontId="72" fillId="0" borderId="0" xfId="0" applyNumberFormat="1" applyFont="1" applyFill="1" applyBorder="1" applyAlignment="1">
      <alignment horizontal="center" vertical="center" wrapText="1"/>
    </xf>
    <xf numFmtId="49" fontId="72" fillId="4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15" fillId="0" borderId="0" xfId="0" applyFont="1" applyFill="1"/>
    <xf numFmtId="43" fontId="13" fillId="0" borderId="0" xfId="77" applyFont="1" applyFill="1"/>
    <xf numFmtId="0" fontId="4" fillId="0" borderId="0" xfId="29" applyFont="1" applyBorder="1" applyAlignment="1"/>
    <xf numFmtId="0" fontId="16" fillId="0" borderId="4" xfId="0" applyFont="1" applyBorder="1"/>
    <xf numFmtId="0" fontId="8" fillId="0" borderId="0" xfId="0" applyNumberFormat="1" applyFont="1" applyFill="1" applyBorder="1" applyAlignment="1"/>
    <xf numFmtId="0" fontId="13" fillId="0" borderId="2" xfId="0" applyFont="1" applyFill="1" applyBorder="1" applyAlignment="1">
      <alignment horizontal="center" vertical="center" wrapText="1"/>
    </xf>
    <xf numFmtId="43" fontId="15" fillId="0" borderId="0" xfId="0" applyNumberFormat="1" applyFont="1" applyFill="1"/>
    <xf numFmtId="43" fontId="15" fillId="0" borderId="0" xfId="77" applyFont="1" applyFill="1"/>
    <xf numFmtId="0" fontId="13" fillId="0" borderId="0" xfId="0" applyFont="1" applyFill="1" applyAlignment="1">
      <alignment horizontal="left"/>
    </xf>
    <xf numFmtId="0" fontId="13" fillId="0" borderId="0" xfId="0" applyNumberFormat="1" applyFont="1" applyFill="1" applyBorder="1" applyAlignment="1"/>
    <xf numFmtId="0" fontId="13" fillId="0" borderId="0" xfId="0" applyFont="1" applyFill="1" applyAlignment="1">
      <alignment vertical="center"/>
    </xf>
    <xf numFmtId="0" fontId="8" fillId="0" borderId="0" xfId="34" applyFont="1" applyAlignment="1">
      <alignment horizontal="left" indent="1"/>
    </xf>
    <xf numFmtId="0" fontId="16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 indent="1"/>
    </xf>
    <xf numFmtId="164" fontId="4" fillId="0" borderId="0" xfId="0" applyNumberFormat="1" applyFont="1" applyFill="1" applyBorder="1"/>
    <xf numFmtId="0" fontId="4" fillId="0" borderId="0" xfId="0" applyFont="1" applyFill="1" applyAlignment="1">
      <alignment horizontal="left" wrapText="1" indent="1"/>
    </xf>
    <xf numFmtId="0" fontId="59" fillId="0" borderId="0" xfId="0" applyFont="1" applyFill="1" applyBorder="1"/>
    <xf numFmtId="37" fontId="4" fillId="0" borderId="0" xfId="35" applyNumberFormat="1" applyFont="1"/>
    <xf numFmtId="0" fontId="59" fillId="0" borderId="0" xfId="35" applyFont="1"/>
    <xf numFmtId="41" fontId="15" fillId="0" borderId="0" xfId="77" applyNumberFormat="1" applyFont="1" applyBorder="1"/>
    <xf numFmtId="0" fontId="4" fillId="0" borderId="0" xfId="0" applyFont="1" applyFill="1" applyBorder="1" applyAlignment="1">
      <alignment horizontal="left" indent="2"/>
    </xf>
    <xf numFmtId="43" fontId="4" fillId="0" borderId="0" xfId="0" applyNumberFormat="1" applyFont="1" applyFill="1" applyBorder="1" applyAlignment="1"/>
    <xf numFmtId="0" fontId="4" fillId="0" borderId="0" xfId="80" applyNumberFormat="1" applyFont="1" applyFill="1" applyBorder="1" applyAlignment="1">
      <alignment wrapText="1"/>
    </xf>
    <xf numFmtId="0" fontId="4" fillId="0" borderId="4" xfId="80" applyNumberFormat="1" applyFont="1" applyFill="1" applyBorder="1" applyAlignment="1"/>
    <xf numFmtId="0" fontId="7" fillId="0" borderId="7" xfId="41" applyFont="1" applyFill="1" applyBorder="1"/>
    <xf numFmtId="0" fontId="59" fillId="0" borderId="0" xfId="0" applyFont="1"/>
    <xf numFmtId="0" fontId="59" fillId="0" borderId="0" xfId="0" applyFont="1" applyAlignment="1">
      <alignment horizontal="left" indent="2"/>
    </xf>
    <xf numFmtId="0" fontId="4" fillId="0" borderId="0" xfId="0" applyFont="1" applyBorder="1" applyAlignment="1">
      <alignment horizontal="center"/>
    </xf>
    <xf numFmtId="164" fontId="58" fillId="0" borderId="0" xfId="1" applyNumberFormat="1" applyFont="1" applyBorder="1"/>
    <xf numFmtId="3" fontId="58" fillId="0" borderId="0" xfId="1" applyNumberFormat="1" applyFont="1" applyBorder="1" applyAlignment="1">
      <alignment horizontal="right" indent="1"/>
    </xf>
    <xf numFmtId="3" fontId="58" fillId="0" borderId="0" xfId="1" applyNumberFormat="1" applyFont="1" applyFill="1" applyBorder="1" applyAlignment="1">
      <alignment horizontal="right" indent="1"/>
    </xf>
    <xf numFmtId="3" fontId="13" fillId="0" borderId="0" xfId="0" applyNumberFormat="1" applyFont="1" applyFill="1"/>
    <xf numFmtId="0" fontId="16" fillId="0" borderId="0" xfId="81" applyFont="1" applyFill="1" applyBorder="1" applyAlignment="1"/>
    <xf numFmtId="0" fontId="4" fillId="0" borderId="0" xfId="27" applyFont="1" applyFill="1"/>
    <xf numFmtId="164" fontId="13" fillId="0" borderId="0" xfId="1" applyNumberFormat="1" applyFont="1" applyFill="1" applyAlignment="1">
      <alignment horizontal="right" indent="2"/>
    </xf>
    <xf numFmtId="164" fontId="13" fillId="0" borderId="0" xfId="1" applyNumberFormat="1" applyFont="1" applyFill="1" applyAlignment="1">
      <alignment horizontal="center"/>
    </xf>
    <xf numFmtId="164" fontId="15" fillId="0" borderId="0" xfId="27" applyNumberFormat="1" applyFont="1" applyFill="1" applyAlignment="1">
      <alignment horizontal="right" indent="2"/>
    </xf>
    <xf numFmtId="0" fontId="15" fillId="0" borderId="0" xfId="27" applyFont="1" applyFill="1" applyAlignment="1">
      <alignment horizontal="right" indent="2"/>
    </xf>
    <xf numFmtId="183" fontId="15" fillId="0" borderId="0" xfId="81" applyNumberFormat="1" applyFont="1" applyFill="1" applyBorder="1" applyAlignment="1">
      <alignment horizontal="right" indent="2"/>
    </xf>
    <xf numFmtId="43" fontId="13" fillId="0" borderId="0" xfId="1" applyFont="1" applyFill="1" applyBorder="1" applyAlignment="1">
      <alignment horizontal="right" indent="2"/>
    </xf>
    <xf numFmtId="43" fontId="13" fillId="0" borderId="0" xfId="1" applyFont="1" applyFill="1"/>
    <xf numFmtId="0" fontId="15" fillId="0" borderId="0" xfId="81" applyFont="1" applyFill="1" applyBorder="1"/>
    <xf numFmtId="0" fontId="13" fillId="0" borderId="0" xfId="27" applyFont="1" applyFill="1"/>
    <xf numFmtId="164" fontId="13" fillId="0" borderId="0" xfId="1" applyNumberFormat="1" applyFont="1" applyFill="1" applyAlignment="1">
      <alignment horizontal="center" wrapText="1"/>
    </xf>
    <xf numFmtId="0" fontId="15" fillId="4" borderId="0" xfId="81" applyFont="1" applyFill="1" applyBorder="1"/>
    <xf numFmtId="0" fontId="15" fillId="4" borderId="0" xfId="0" applyFont="1" applyFill="1"/>
    <xf numFmtId="0" fontId="13" fillId="4" borderId="0" xfId="40" applyFont="1" applyFill="1" applyBorder="1" applyAlignment="1">
      <alignment horizontal="left" indent="2"/>
    </xf>
    <xf numFmtId="0" fontId="13" fillId="4" borderId="0" xfId="0" applyFont="1" applyFill="1" applyAlignment="1">
      <alignment horizontal="left" indent="1"/>
    </xf>
    <xf numFmtId="0" fontId="16" fillId="0" borderId="0" xfId="82" applyFont="1" applyFill="1" applyAlignment="1"/>
    <xf numFmtId="0" fontId="4" fillId="0" borderId="0" xfId="82" applyFont="1" applyFill="1" applyAlignment="1"/>
    <xf numFmtId="0" fontId="16" fillId="0" borderId="0" xfId="82" applyFont="1" applyFill="1" applyAlignment="1">
      <alignment horizontal="center"/>
    </xf>
    <xf numFmtId="0" fontId="13" fillId="0" borderId="9" xfId="81" applyFont="1" applyFill="1" applyBorder="1" applyAlignment="1"/>
    <xf numFmtId="0" fontId="13" fillId="0" borderId="9" xfId="82" applyFont="1" applyFill="1" applyBorder="1" applyAlignment="1">
      <alignment horizontal="center"/>
    </xf>
    <xf numFmtId="0" fontId="13" fillId="0" borderId="2" xfId="82" applyFont="1" applyFill="1" applyBorder="1" applyAlignment="1">
      <alignment horizontal="center" vertical="center" wrapText="1"/>
    </xf>
    <xf numFmtId="0" fontId="32" fillId="0" borderId="0" xfId="81" applyFont="1" applyFill="1" applyBorder="1" applyAlignment="1">
      <alignment wrapText="1"/>
    </xf>
    <xf numFmtId="0" fontId="13" fillId="0" borderId="0" xfId="81" applyFont="1" applyFill="1" applyBorder="1" applyAlignment="1"/>
    <xf numFmtId="0" fontId="13" fillId="0" borderId="0" xfId="82" applyFont="1" applyFill="1" applyBorder="1" applyAlignment="1">
      <alignment horizontal="center"/>
    </xf>
    <xf numFmtId="0" fontId="32" fillId="0" borderId="0" xfId="81" applyFont="1" applyFill="1" applyBorder="1" applyAlignment="1"/>
    <xf numFmtId="0" fontId="15" fillId="0" borderId="0" xfId="82" applyNumberFormat="1" applyFont="1" applyFill="1" applyBorder="1" applyAlignment="1">
      <alignment horizontal="left"/>
    </xf>
    <xf numFmtId="0" fontId="13" fillId="0" borderId="0" xfId="81" applyFont="1" applyFill="1" applyBorder="1" applyAlignment="1">
      <alignment vertical="top"/>
    </xf>
    <xf numFmtId="164" fontId="15" fillId="0" borderId="0" xfId="1" applyNumberFormat="1" applyFont="1" applyFill="1" applyBorder="1" applyAlignment="1">
      <alignment horizontal="right"/>
    </xf>
    <xf numFmtId="43" fontId="15" fillId="0" borderId="0" xfId="1" applyNumberFormat="1" applyFont="1" applyFill="1" applyBorder="1" applyAlignment="1">
      <alignment horizontal="right"/>
    </xf>
    <xf numFmtId="0" fontId="13" fillId="0" borderId="0" xfId="82" applyFont="1" applyFill="1" applyBorder="1" applyAlignment="1">
      <alignment vertical="top"/>
    </xf>
    <xf numFmtId="0" fontId="13" fillId="0" borderId="0" xfId="82" applyFont="1" applyFill="1" applyBorder="1" applyAlignment="1">
      <alignment horizontal="right" vertical="top"/>
    </xf>
    <xf numFmtId="0" fontId="13" fillId="0" borderId="0" xfId="81" applyFont="1" applyFill="1" applyBorder="1" applyAlignment="1">
      <alignment horizontal="right" vertical="top"/>
    </xf>
    <xf numFmtId="0" fontId="15" fillId="0" borderId="0" xfId="82" applyNumberFormat="1" applyFont="1" applyFill="1" applyBorder="1" applyAlignment="1">
      <alignment horizontal="left" vertical="top"/>
    </xf>
    <xf numFmtId="0" fontId="27" fillId="0" borderId="0" xfId="82" applyNumberFormat="1" applyFont="1" applyFill="1" applyBorder="1" applyAlignment="1"/>
    <xf numFmtId="0" fontId="27" fillId="0" borderId="0" xfId="82" applyNumberFormat="1" applyFont="1" applyFill="1" applyBorder="1" applyAlignment="1">
      <alignment horizontal="right" vertical="top"/>
    </xf>
    <xf numFmtId="0" fontId="13" fillId="0" borderId="0" xfId="82" applyNumberFormat="1" applyFont="1" applyFill="1" applyBorder="1" applyAlignment="1"/>
    <xf numFmtId="164" fontId="13" fillId="0" borderId="0" xfId="1" applyNumberFormat="1" applyFont="1" applyFill="1" applyBorder="1" applyAlignment="1">
      <alignment horizontal="right"/>
    </xf>
    <xf numFmtId="43" fontId="13" fillId="0" borderId="0" xfId="1" applyFont="1" applyFill="1" applyBorder="1" applyAlignment="1">
      <alignment horizontal="right"/>
    </xf>
    <xf numFmtId="183" fontId="74" fillId="0" borderId="0" xfId="82" applyNumberFormat="1" applyFont="1" applyFill="1" applyBorder="1" applyAlignment="1" applyProtection="1">
      <alignment horizontal="center"/>
    </xf>
    <xf numFmtId="0" fontId="13" fillId="0" borderId="0" xfId="82" applyNumberFormat="1" applyFont="1" applyFill="1" applyBorder="1" applyAlignment="1">
      <alignment horizontal="left"/>
    </xf>
    <xf numFmtId="183" fontId="27" fillId="0" borderId="0" xfId="82" applyNumberFormat="1" applyFont="1" applyFill="1" applyBorder="1" applyAlignment="1">
      <alignment horizontal="right" vertical="top"/>
    </xf>
    <xf numFmtId="0" fontId="65" fillId="0" borderId="0" xfId="81" applyFont="1" applyFill="1" applyBorder="1" applyAlignment="1">
      <alignment vertical="top"/>
    </xf>
    <xf numFmtId="43" fontId="27" fillId="0" borderId="0" xfId="1" applyFont="1" applyFill="1" applyBorder="1" applyAlignment="1">
      <alignment horizontal="right" vertical="top"/>
    </xf>
    <xf numFmtId="0" fontId="32" fillId="0" borderId="4" xfId="81" applyFont="1" applyFill="1" applyBorder="1" applyAlignment="1"/>
    <xf numFmtId="0" fontId="16" fillId="0" borderId="0" xfId="27" applyFont="1" applyFill="1"/>
    <xf numFmtId="0" fontId="4" fillId="0" borderId="4" xfId="27" applyFont="1" applyFill="1" applyBorder="1"/>
    <xf numFmtId="0" fontId="12" fillId="0" borderId="4" xfId="27" applyFont="1" applyFill="1" applyBorder="1" applyAlignment="1">
      <alignment horizontal="right"/>
    </xf>
    <xf numFmtId="0" fontId="53" fillId="0" borderId="0" xfId="83" applyNumberFormat="1" applyFont="1" applyAlignment="1"/>
    <xf numFmtId="0" fontId="4" fillId="0" borderId="0" xfId="27" applyFont="1"/>
    <xf numFmtId="0" fontId="75" fillId="0" borderId="0" xfId="27" applyFont="1"/>
    <xf numFmtId="0" fontId="15" fillId="0" borderId="9" xfId="83" applyFont="1" applyBorder="1" applyAlignment="1">
      <alignment horizontal="center"/>
    </xf>
    <xf numFmtId="0" fontId="13" fillId="0" borderId="9" xfId="84" applyFont="1" applyBorder="1" applyAlignment="1">
      <alignment horizontal="center" wrapText="1"/>
    </xf>
    <xf numFmtId="0" fontId="15" fillId="0" borderId="0" xfId="83" applyFont="1" applyBorder="1" applyAlignment="1">
      <alignment horizontal="center"/>
    </xf>
    <xf numFmtId="0" fontId="13" fillId="0" borderId="0" xfId="84" applyFont="1" applyBorder="1" applyAlignment="1">
      <alignment horizontal="center" vertical="center" wrapText="1"/>
    </xf>
    <xf numFmtId="0" fontId="15" fillId="0" borderId="0" xfId="83" applyFont="1" applyBorder="1" applyAlignment="1">
      <alignment horizontal="center" vertical="center"/>
    </xf>
    <xf numFmtId="0" fontId="13" fillId="0" borderId="0" xfId="83" applyFont="1" applyBorder="1" applyAlignment="1">
      <alignment horizontal="center" vertical="center"/>
    </xf>
    <xf numFmtId="0" fontId="13" fillId="0" borderId="0" xfId="81" applyFont="1" applyBorder="1" applyAlignment="1"/>
    <xf numFmtId="0" fontId="13" fillId="0" borderId="4" xfId="84" applyFont="1" applyBorder="1" applyAlignment="1">
      <alignment horizontal="center" vertical="center" wrapText="1"/>
    </xf>
    <xf numFmtId="0" fontId="13" fillId="0" borderId="0" xfId="83" applyNumberFormat="1" applyFont="1" applyBorder="1" applyAlignment="1">
      <alignment horizontal="left" wrapText="1" indent="1"/>
    </xf>
    <xf numFmtId="165" fontId="72" fillId="0" borderId="0" xfId="1" applyNumberFormat="1" applyFont="1"/>
    <xf numFmtId="43" fontId="72" fillId="0" borderId="0" xfId="1" applyFont="1"/>
    <xf numFmtId="0" fontId="13" fillId="0" borderId="0" xfId="81" applyNumberFormat="1" applyFont="1" applyBorder="1" applyAlignment="1">
      <alignment horizontal="left" wrapText="1" indent="1"/>
    </xf>
    <xf numFmtId="164" fontId="72" fillId="0" borderId="0" xfId="1" applyNumberFormat="1" applyFont="1"/>
    <xf numFmtId="0" fontId="13" fillId="0" borderId="0" xfId="83" applyNumberFormat="1" applyFont="1" applyBorder="1" applyAlignment="1">
      <alignment horizontal="left" indent="1"/>
    </xf>
    <xf numFmtId="0" fontId="13" fillId="0" borderId="4" xfId="27" applyFont="1" applyBorder="1" applyAlignment="1">
      <alignment horizontal="left" indent="1"/>
    </xf>
    <xf numFmtId="0" fontId="13" fillId="0" borderId="4" xfId="27" applyFont="1" applyBorder="1"/>
    <xf numFmtId="0" fontId="0" fillId="0" borderId="0" xfId="0" applyFill="1"/>
    <xf numFmtId="0" fontId="4" fillId="0" borderId="0" xfId="85" applyFont="1" applyFill="1" applyBorder="1" applyAlignment="1">
      <alignment horizontal="center"/>
    </xf>
    <xf numFmtId="0" fontId="12" fillId="0" borderId="0" xfId="85" applyFont="1" applyFill="1" applyAlignment="1">
      <alignment horizontal="right"/>
    </xf>
    <xf numFmtId="0" fontId="4" fillId="0" borderId="0" xfId="85" applyFill="1"/>
    <xf numFmtId="183" fontId="10" fillId="0" borderId="0" xfId="86" applyNumberFormat="1" applyFont="1" applyFill="1" applyAlignment="1">
      <alignment horizontal="right" indent="1"/>
    </xf>
    <xf numFmtId="43" fontId="4" fillId="0" borderId="0" xfId="1" applyFont="1" applyFill="1" applyBorder="1"/>
    <xf numFmtId="0" fontId="8" fillId="0" borderId="0" xfId="86" applyFont="1" applyFill="1" applyBorder="1"/>
    <xf numFmtId="0" fontId="16" fillId="0" borderId="0" xfId="86" applyFont="1" applyFill="1" applyBorder="1"/>
    <xf numFmtId="0" fontId="16" fillId="0" borderId="0" xfId="86" applyFont="1" applyFill="1"/>
    <xf numFmtId="0" fontId="4" fillId="0" borderId="0" xfId="86" applyFont="1" applyFill="1"/>
    <xf numFmtId="0" fontId="4" fillId="0" borderId="0" xfId="86" applyFont="1" applyFill="1" applyBorder="1"/>
    <xf numFmtId="0" fontId="4" fillId="0" borderId="4" xfId="86" applyFont="1" applyFill="1" applyBorder="1"/>
    <xf numFmtId="0" fontId="13" fillId="0" borderId="9" xfId="86" applyFont="1" applyFill="1" applyBorder="1"/>
    <xf numFmtId="0" fontId="55" fillId="0" borderId="9" xfId="84" applyFont="1" applyBorder="1" applyAlignment="1">
      <alignment horizontal="center" wrapText="1"/>
    </xf>
    <xf numFmtId="0" fontId="13" fillId="0" borderId="0" xfId="86" applyFont="1" applyFill="1"/>
    <xf numFmtId="0" fontId="55" fillId="0" borderId="0" xfId="84" applyFont="1" applyBorder="1" applyAlignment="1">
      <alignment horizontal="center" vertical="center" wrapText="1"/>
    </xf>
    <xf numFmtId="0" fontId="55" fillId="0" borderId="4" xfId="84" applyFont="1" applyBorder="1" applyAlignment="1">
      <alignment horizontal="center" vertical="center" wrapText="1"/>
    </xf>
    <xf numFmtId="0" fontId="15" fillId="0" borderId="0" xfId="86" applyFont="1" applyFill="1" applyBorder="1" applyAlignment="1"/>
    <xf numFmtId="164" fontId="15" fillId="0" borderId="0" xfId="1" applyNumberFormat="1" applyFont="1" applyFill="1" applyBorder="1" applyAlignment="1"/>
    <xf numFmtId="43" fontId="15" fillId="0" borderId="0" xfId="1" applyFont="1" applyFill="1" applyAlignment="1">
      <alignment horizontal="right" indent="1"/>
    </xf>
    <xf numFmtId="0" fontId="13" fillId="0" borderId="0" xfId="86" applyFont="1" applyFill="1" applyBorder="1" applyAlignment="1">
      <alignment horizontal="left" wrapText="1" indent="1"/>
    </xf>
    <xf numFmtId="164" fontId="13" fillId="0" borderId="0" xfId="1" applyNumberFormat="1" applyFont="1" applyFill="1" applyBorder="1" applyAlignment="1">
      <alignment horizontal="left" wrapText="1" indent="1"/>
    </xf>
    <xf numFmtId="164" fontId="13" fillId="0" borderId="0" xfId="1" applyNumberFormat="1" applyFont="1" applyFill="1" applyBorder="1" applyAlignment="1">
      <alignment horizontal="left"/>
    </xf>
    <xf numFmtId="164" fontId="13" fillId="0" borderId="0" xfId="1" applyNumberFormat="1" applyFont="1" applyFill="1" applyBorder="1" applyAlignment="1">
      <alignment horizontal="center"/>
    </xf>
    <xf numFmtId="43" fontId="13" fillId="0" borderId="0" xfId="1" applyFont="1" applyFill="1" applyAlignment="1">
      <alignment horizontal="right" indent="1"/>
    </xf>
    <xf numFmtId="0" fontId="13" fillId="0" borderId="0" xfId="86" applyFont="1" applyFill="1" applyBorder="1" applyAlignment="1">
      <alignment horizontal="left" indent="1"/>
    </xf>
    <xf numFmtId="0" fontId="9" fillId="0" borderId="0" xfId="87" applyFont="1" applyFill="1"/>
    <xf numFmtId="0" fontId="45" fillId="0" borderId="0" xfId="87" applyNumberFormat="1" applyFont="1" applyFill="1" applyAlignment="1">
      <alignment horizontal="left"/>
    </xf>
    <xf numFmtId="0" fontId="9" fillId="0" borderId="0" xfId="87" applyFont="1" applyFill="1" applyAlignment="1">
      <alignment horizontal="right"/>
    </xf>
    <xf numFmtId="0" fontId="77" fillId="0" borderId="0" xfId="87" applyFont="1" applyFill="1" applyAlignment="1">
      <alignment horizontal="right"/>
    </xf>
    <xf numFmtId="0" fontId="13" fillId="0" borderId="9" xfId="87" applyFont="1" applyFill="1" applyBorder="1"/>
    <xf numFmtId="0" fontId="15" fillId="0" borderId="9" xfId="87" applyNumberFormat="1" applyFont="1" applyFill="1" applyBorder="1" applyAlignment="1">
      <alignment vertical="center" wrapText="1"/>
    </xf>
    <xf numFmtId="0" fontId="13" fillId="0" borderId="9" xfId="87" applyNumberFormat="1" applyFont="1" applyFill="1" applyBorder="1" applyAlignment="1">
      <alignment horizontal="center" vertical="center" wrapText="1"/>
    </xf>
    <xf numFmtId="0" fontId="13" fillId="0" borderId="0" xfId="87" applyFont="1" applyFill="1"/>
    <xf numFmtId="0" fontId="15" fillId="0" borderId="0" xfId="87" applyNumberFormat="1" applyFont="1" applyFill="1" applyBorder="1" applyAlignment="1">
      <alignment vertical="center" wrapText="1"/>
    </xf>
    <xf numFmtId="0" fontId="13" fillId="0" borderId="0" xfId="87" applyNumberFormat="1" applyFont="1" applyFill="1" applyBorder="1" applyAlignment="1">
      <alignment horizontal="center" vertical="center" wrapText="1"/>
    </xf>
    <xf numFmtId="0" fontId="13" fillId="0" borderId="4" xfId="87" applyNumberFormat="1" applyFont="1" applyFill="1" applyBorder="1" applyAlignment="1">
      <alignment horizontal="center" vertical="top" wrapText="1"/>
    </xf>
    <xf numFmtId="0" fontId="13" fillId="0" borderId="0" xfId="87" applyFont="1" applyFill="1" applyAlignment="1">
      <alignment horizontal="center" vertical="center" wrapText="1"/>
    </xf>
    <xf numFmtId="183" fontId="15" fillId="0" borderId="0" xfId="87" applyNumberFormat="1" applyFont="1" applyFill="1" applyBorder="1" applyAlignment="1">
      <alignment horizontal="right" indent="1"/>
    </xf>
    <xf numFmtId="0" fontId="9" fillId="0" borderId="0" xfId="87" applyFont="1" applyFill="1" applyAlignment="1">
      <alignment horizontal="center" vertical="center" wrapText="1"/>
    </xf>
    <xf numFmtId="0" fontId="15" fillId="0" borderId="0" xfId="0" applyNumberFormat="1" applyFont="1" applyFill="1" applyBorder="1" applyAlignment="1"/>
    <xf numFmtId="0" fontId="27" fillId="0" borderId="0" xfId="87" applyFont="1" applyFill="1" applyAlignment="1">
      <alignment horizontal="center" vertical="center" wrapText="1"/>
    </xf>
    <xf numFmtId="0" fontId="45" fillId="0" borderId="0" xfId="87" applyFont="1" applyFill="1" applyAlignment="1">
      <alignment horizontal="center" vertical="center" wrapText="1"/>
    </xf>
    <xf numFmtId="0" fontId="77" fillId="0" borderId="0" xfId="87" applyFont="1" applyFill="1" applyAlignment="1">
      <alignment horizontal="center" vertical="center" wrapText="1"/>
    </xf>
    <xf numFmtId="183" fontId="13" fillId="0" borderId="0" xfId="87" applyNumberFormat="1" applyFont="1" applyFill="1" applyBorder="1" applyAlignment="1">
      <alignment horizontal="right" indent="1"/>
    </xf>
    <xf numFmtId="49" fontId="72" fillId="0" borderId="0" xfId="0" applyNumberFormat="1" applyFont="1" applyBorder="1" applyAlignment="1">
      <alignment horizontal="left" wrapText="1"/>
    </xf>
    <xf numFmtId="49" fontId="78" fillId="0" borderId="0" xfId="0" applyNumberFormat="1" applyFont="1" applyBorder="1" applyAlignment="1">
      <alignment horizontal="left"/>
    </xf>
    <xf numFmtId="0" fontId="15" fillId="0" borderId="0" xfId="79" applyFont="1" applyBorder="1"/>
    <xf numFmtId="43" fontId="15" fillId="0" borderId="0" xfId="1" applyFont="1" applyFill="1" applyBorder="1" applyAlignment="1">
      <alignment horizontal="right" indent="1"/>
    </xf>
    <xf numFmtId="49" fontId="79" fillId="0" borderId="0" xfId="0" applyNumberFormat="1" applyFont="1" applyBorder="1" applyAlignment="1">
      <alignment horizontal="left" vertical="center" wrapText="1"/>
    </xf>
    <xf numFmtId="49" fontId="79" fillId="0" borderId="0" xfId="0" applyNumberFormat="1" applyFont="1" applyBorder="1" applyAlignment="1">
      <alignment horizontal="left" wrapText="1"/>
    </xf>
    <xf numFmtId="49" fontId="72" fillId="0" borderId="0" xfId="0" applyNumberFormat="1" applyFont="1" applyBorder="1" applyAlignment="1">
      <alignment horizontal="left" vertical="center" wrapText="1"/>
    </xf>
    <xf numFmtId="2" fontId="72" fillId="0" borderId="0" xfId="0" applyNumberFormat="1" applyFont="1" applyBorder="1" applyAlignment="1">
      <alignment horizontal="right"/>
    </xf>
    <xf numFmtId="2" fontId="79" fillId="0" borderId="0" xfId="0" applyNumberFormat="1" applyFont="1" applyBorder="1" applyAlignment="1">
      <alignment horizontal="right"/>
    </xf>
    <xf numFmtId="0" fontId="15" fillId="0" borderId="0" xfId="79" applyFont="1" applyBorder="1" applyAlignment="1">
      <alignment wrapText="1"/>
    </xf>
    <xf numFmtId="0" fontId="10" fillId="0" borderId="0" xfId="79" applyFont="1" applyBorder="1" applyAlignment="1"/>
    <xf numFmtId="0" fontId="28" fillId="0" borderId="0" xfId="79" applyFont="1" applyBorder="1" applyAlignment="1"/>
    <xf numFmtId="0" fontId="15" fillId="0" borderId="0" xfId="79" applyFont="1" applyBorder="1" applyAlignment="1"/>
    <xf numFmtId="0" fontId="13" fillId="0" borderId="0" xfId="87" applyFont="1" applyFill="1" applyBorder="1"/>
    <xf numFmtId="2" fontId="78" fillId="0" borderId="0" xfId="0" applyNumberFormat="1" applyFont="1" applyBorder="1" applyAlignment="1">
      <alignment horizontal="right"/>
    </xf>
    <xf numFmtId="0" fontId="13" fillId="0" borderId="4" xfId="87" applyFont="1" applyFill="1" applyBorder="1"/>
    <xf numFmtId="0" fontId="16" fillId="0" borderId="0" xfId="89" applyFont="1" applyFill="1" applyBorder="1" applyAlignment="1"/>
    <xf numFmtId="0" fontId="16" fillId="0" borderId="0" xfId="88" applyFont="1" applyFill="1" applyBorder="1"/>
    <xf numFmtId="0" fontId="16" fillId="0" borderId="0" xfId="89" applyFont="1" applyFill="1" applyBorder="1" applyAlignment="1">
      <alignment horizontal="center"/>
    </xf>
    <xf numFmtId="0" fontId="9" fillId="0" borderId="0" xfId="89" applyFont="1" applyFill="1" applyBorder="1" applyAlignment="1">
      <alignment horizontal="centerContinuous"/>
    </xf>
    <xf numFmtId="0" fontId="13" fillId="0" borderId="9" xfId="89" applyFont="1" applyFill="1" applyBorder="1" applyAlignment="1">
      <alignment horizontal="centerContinuous"/>
    </xf>
    <xf numFmtId="0" fontId="13" fillId="0" borderId="9" xfId="89" applyFont="1" applyFill="1" applyBorder="1" applyAlignment="1">
      <alignment horizontal="center"/>
    </xf>
    <xf numFmtId="0" fontId="13" fillId="0" borderId="0" xfId="89" applyFont="1" applyFill="1" applyBorder="1" applyAlignment="1">
      <alignment horizontal="centerContinuous"/>
    </xf>
    <xf numFmtId="0" fontId="13" fillId="0" borderId="0" xfId="89" applyFont="1" applyFill="1" applyBorder="1" applyAlignment="1">
      <alignment horizontal="center" vertical="center"/>
    </xf>
    <xf numFmtId="0" fontId="13" fillId="0" borderId="4" xfId="89" applyFont="1" applyFill="1" applyBorder="1" applyAlignment="1">
      <alignment horizontal="center" vertical="center"/>
    </xf>
    <xf numFmtId="183" fontId="13" fillId="0" borderId="0" xfId="87" applyNumberFormat="1" applyFont="1" applyFill="1" applyBorder="1" applyAlignment="1"/>
    <xf numFmtId="0" fontId="13" fillId="0" borderId="0" xfId="88" applyNumberFormat="1" applyFont="1" applyFill="1" applyBorder="1" applyAlignment="1">
      <alignment horizontal="center"/>
    </xf>
    <xf numFmtId="183" fontId="16" fillId="0" borderId="0" xfId="88" applyNumberFormat="1" applyFont="1" applyFill="1" applyBorder="1"/>
    <xf numFmtId="164" fontId="72" fillId="0" borderId="0" xfId="1" applyNumberFormat="1" applyFont="1" applyBorder="1" applyAlignment="1">
      <alignment horizontal="right" vertical="center" wrapText="1"/>
    </xf>
    <xf numFmtId="43" fontId="72" fillId="0" borderId="0" xfId="1" applyFont="1" applyBorder="1" applyAlignment="1">
      <alignment horizontal="right" vertical="center" wrapText="1"/>
    </xf>
    <xf numFmtId="0" fontId="13" fillId="0" borderId="4" xfId="88" applyFont="1" applyFill="1" applyBorder="1"/>
    <xf numFmtId="0" fontId="13" fillId="4" borderId="0" xfId="0" applyFont="1" applyFill="1"/>
    <xf numFmtId="0" fontId="13" fillId="4" borderId="4" xfId="88" applyFont="1" applyFill="1" applyBorder="1"/>
    <xf numFmtId="169" fontId="13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3" fontId="14" fillId="0" borderId="9" xfId="1" applyNumberFormat="1" applyFont="1" applyBorder="1"/>
    <xf numFmtId="3" fontId="4" fillId="0" borderId="9" xfId="1" applyNumberFormat="1" applyFont="1" applyBorder="1"/>
    <xf numFmtId="0" fontId="10" fillId="0" borderId="0" xfId="0" applyFont="1" applyBorder="1" applyAlignment="1">
      <alignment horizontal="center"/>
    </xf>
    <xf numFmtId="43" fontId="10" fillId="0" borderId="0" xfId="1" applyFont="1" applyFill="1" applyBorder="1"/>
    <xf numFmtId="185" fontId="10" fillId="0" borderId="0" xfId="0" applyNumberFormat="1" applyFont="1"/>
    <xf numFmtId="0" fontId="4" fillId="0" borderId="0" xfId="0" applyFont="1" applyBorder="1" applyAlignment="1"/>
    <xf numFmtId="175" fontId="4" fillId="0" borderId="0" xfId="0" applyNumberFormat="1" applyFont="1"/>
    <xf numFmtId="186" fontId="4" fillId="0" borderId="0" xfId="2" applyNumberFormat="1" applyFont="1" applyFill="1"/>
    <xf numFmtId="186" fontId="80" fillId="0" borderId="0" xfId="2" applyNumberFormat="1" applyFont="1"/>
    <xf numFmtId="43" fontId="81" fillId="0" borderId="0" xfId="1" applyFont="1" applyFill="1" applyBorder="1" applyAlignment="1">
      <alignment horizontal="left"/>
    </xf>
    <xf numFmtId="43" fontId="4" fillId="0" borderId="0" xfId="1" applyFont="1" applyBorder="1" applyAlignment="1">
      <alignment horizontal="center"/>
    </xf>
    <xf numFmtId="169" fontId="4" fillId="0" borderId="0" xfId="1" applyNumberFormat="1" applyFont="1" applyBorder="1" applyAlignment="1">
      <alignment horizontal="center"/>
    </xf>
    <xf numFmtId="169" fontId="4" fillId="0" borderId="0" xfId="1" applyNumberFormat="1" applyFont="1" applyBorder="1" applyAlignment="1"/>
    <xf numFmtId="169" fontId="4" fillId="0" borderId="0" xfId="1" applyNumberFormat="1" applyFont="1" applyBorder="1"/>
    <xf numFmtId="0" fontId="4" fillId="0" borderId="0" xfId="0" applyFont="1" applyAlignment="1">
      <alignment horizontal="left" wrapText="1" indent="1"/>
    </xf>
    <xf numFmtId="0" fontId="8" fillId="0" borderId="0" xfId="90" applyFont="1" applyBorder="1" applyAlignment="1"/>
    <xf numFmtId="0" fontId="13" fillId="0" borderId="9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5" fillId="0" borderId="0" xfId="90" applyFont="1" applyBorder="1" applyAlignment="1"/>
    <xf numFmtId="188" fontId="78" fillId="0" borderId="0" xfId="1" applyNumberFormat="1" applyFont="1"/>
    <xf numFmtId="169" fontId="78" fillId="0" borderId="0" xfId="1" applyNumberFormat="1" applyFont="1"/>
    <xf numFmtId="0" fontId="13" fillId="0" borderId="0" xfId="90" applyFont="1" applyBorder="1" applyAlignment="1">
      <alignment horizontal="left"/>
    </xf>
    <xf numFmtId="188" fontId="13" fillId="0" borderId="0" xfId="1" applyNumberFormat="1" applyFont="1" applyBorder="1" applyAlignment="1"/>
    <xf numFmtId="169" fontId="13" fillId="0" borderId="0" xfId="1" applyNumberFormat="1" applyFont="1" applyBorder="1" applyAlignment="1">
      <alignment horizontal="right" indent="1"/>
    </xf>
    <xf numFmtId="0" fontId="13" fillId="0" borderId="0" xfId="90" applyFont="1" applyBorder="1" applyAlignment="1"/>
    <xf numFmtId="164" fontId="13" fillId="0" borderId="0" xfId="0" applyNumberFormat="1" applyFont="1" applyFill="1"/>
    <xf numFmtId="43" fontId="63" fillId="0" borderId="0" xfId="77" applyFont="1" applyFill="1"/>
    <xf numFmtId="0" fontId="15" fillId="0" borderId="0" xfId="90" applyFont="1" applyBorder="1"/>
    <xf numFmtId="188" fontId="15" fillId="0" borderId="0" xfId="1" applyNumberFormat="1" applyFont="1" applyBorder="1"/>
    <xf numFmtId="0" fontId="13" fillId="0" borderId="4" xfId="0" applyFont="1" applyFill="1" applyBorder="1"/>
    <xf numFmtId="2" fontId="15" fillId="0" borderId="0" xfId="83" applyNumberFormat="1" applyFont="1" applyFill="1"/>
    <xf numFmtId="2" fontId="13" fillId="0" borderId="0" xfId="83" applyNumberFormat="1" applyFont="1" applyFill="1"/>
    <xf numFmtId="0" fontId="13" fillId="0" borderId="0" xfId="83" applyFont="1" applyFill="1"/>
    <xf numFmtId="0" fontId="1" fillId="0" borderId="0" xfId="91"/>
    <xf numFmtId="43" fontId="1" fillId="0" borderId="0" xfId="91" applyNumberFormat="1"/>
    <xf numFmtId="37" fontId="4" fillId="0" borderId="0" xfId="35" applyNumberFormat="1" applyFont="1" applyAlignment="1">
      <alignment horizontal="center"/>
    </xf>
    <xf numFmtId="164" fontId="13" fillId="0" borderId="0" xfId="93" applyNumberFormat="1" applyFont="1" applyFill="1" applyBorder="1"/>
    <xf numFmtId="164" fontId="13" fillId="0" borderId="0" xfId="1" applyNumberFormat="1" applyFont="1" applyBorder="1" applyAlignment="1">
      <alignment horizontal="right" indent="1"/>
    </xf>
    <xf numFmtId="164" fontId="82" fillId="0" borderId="0" xfId="1" applyNumberFormat="1" applyFont="1" applyBorder="1" applyAlignment="1">
      <alignment horizontal="right" indent="1"/>
    </xf>
    <xf numFmtId="164" fontId="13" fillId="0" borderId="0" xfId="93" applyNumberFormat="1" applyFont="1" applyFill="1"/>
    <xf numFmtId="164" fontId="13" fillId="0" borderId="0" xfId="93" applyNumberFormat="1" applyFont="1" applyFill="1" applyBorder="1" applyAlignment="1">
      <alignment horizontal="center"/>
    </xf>
    <xf numFmtId="164" fontId="0" fillId="0" borderId="0" xfId="0" applyNumberFormat="1"/>
    <xf numFmtId="0" fontId="10" fillId="0" borderId="0" xfId="41" applyFont="1" applyFill="1"/>
    <xf numFmtId="175" fontId="10" fillId="0" borderId="0" xfId="41" applyNumberFormat="1" applyFont="1" applyFill="1"/>
    <xf numFmtId="41" fontId="10" fillId="0" borderId="0" xfId="41" applyNumberFormat="1" applyFont="1" applyFill="1"/>
    <xf numFmtId="0" fontId="4" fillId="0" borderId="0" xfId="41" applyFont="1" applyFill="1"/>
    <xf numFmtId="175" fontId="4" fillId="0" borderId="0" xfId="41" applyNumberFormat="1" applyFont="1" applyFill="1"/>
    <xf numFmtId="41" fontId="4" fillId="0" borderId="0" xfId="41" applyNumberFormat="1" applyFont="1" applyFill="1"/>
    <xf numFmtId="41" fontId="4" fillId="0" borderId="0" xfId="33" applyNumberFormat="1" applyFont="1" applyBorder="1" applyAlignment="1">
      <alignment wrapText="1"/>
    </xf>
    <xf numFmtId="41" fontId="10" fillId="0" borderId="0" xfId="76" applyNumberFormat="1" applyFont="1" applyBorder="1" applyAlignment="1">
      <alignment wrapText="1"/>
    </xf>
    <xf numFmtId="41" fontId="4" fillId="0" borderId="0" xfId="76" applyNumberFormat="1" applyFont="1" applyBorder="1" applyAlignment="1">
      <alignment wrapText="1"/>
    </xf>
    <xf numFmtId="3" fontId="10" fillId="0" borderId="0" xfId="33" applyNumberFormat="1" applyFont="1" applyBorder="1" applyAlignment="1">
      <alignment wrapText="1"/>
    </xf>
    <xf numFmtId="175" fontId="10" fillId="0" borderId="0" xfId="41" applyNumberFormat="1" applyFont="1" applyFill="1" applyBorder="1"/>
    <xf numFmtId="41" fontId="10" fillId="0" borderId="0" xfId="41" applyNumberFormat="1" applyFont="1" applyFill="1" applyBorder="1"/>
    <xf numFmtId="3" fontId="4" fillId="0" borderId="0" xfId="33" applyNumberFormat="1" applyFont="1" applyBorder="1" applyAlignment="1">
      <alignment wrapText="1"/>
    </xf>
    <xf numFmtId="0" fontId="4" fillId="0" borderId="0" xfId="41" applyFont="1" applyFill="1" applyBorder="1"/>
    <xf numFmtId="164" fontId="4" fillId="0" borderId="0" xfId="1" applyNumberFormat="1" applyFont="1" applyFill="1" applyBorder="1"/>
    <xf numFmtId="0" fontId="4" fillId="0" borderId="4" xfId="41" applyFont="1" applyFill="1" applyBorder="1"/>
    <xf numFmtId="175" fontId="4" fillId="0" borderId="4" xfId="41" applyNumberFormat="1" applyFont="1" applyFill="1" applyBorder="1"/>
    <xf numFmtId="41" fontId="4" fillId="0" borderId="4" xfId="41" applyNumberFormat="1" applyFont="1" applyFill="1" applyBorder="1"/>
    <xf numFmtId="164" fontId="15" fillId="5" borderId="0" xfId="78" applyNumberFormat="1" applyFont="1" applyFill="1" applyBorder="1"/>
    <xf numFmtId="164" fontId="13" fillId="0" borderId="0" xfId="0" applyNumberFormat="1" applyFont="1" applyFill="1" applyBorder="1" applyProtection="1">
      <protection hidden="1"/>
    </xf>
    <xf numFmtId="164" fontId="13" fillId="0" borderId="0" xfId="0" applyNumberFormat="1" applyFont="1" applyFill="1" applyBorder="1"/>
    <xf numFmtId="164" fontId="13" fillId="5" borderId="0" xfId="78" applyNumberFormat="1" applyFont="1" applyFill="1" applyBorder="1"/>
    <xf numFmtId="3" fontId="13" fillId="5" borderId="0" xfId="78" applyNumberFormat="1" applyFont="1" applyFill="1" applyBorder="1"/>
    <xf numFmtId="43" fontId="13" fillId="0" borderId="0" xfId="1" applyNumberFormat="1" applyFont="1" applyFill="1" applyBorder="1" applyAlignment="1">
      <alignment horizontal="right"/>
    </xf>
    <xf numFmtId="0" fontId="8" fillId="0" borderId="0" xfId="89" applyNumberFormat="1" applyFont="1" applyFill="1" applyBorder="1" applyAlignment="1">
      <alignment horizontal="left"/>
    </xf>
    <xf numFmtId="0" fontId="16" fillId="0" borderId="4" xfId="88" applyFont="1" applyFill="1" applyBorder="1"/>
    <xf numFmtId="43" fontId="72" fillId="0" borderId="0" xfId="1" applyNumberFormat="1" applyFont="1" applyBorder="1" applyAlignment="1">
      <alignment horizontal="right" vertical="center" wrapText="1"/>
    </xf>
    <xf numFmtId="0" fontId="13" fillId="0" borderId="9" xfId="87" applyNumberFormat="1" applyFont="1" applyFill="1" applyBorder="1" applyAlignment="1">
      <alignment horizontal="center" wrapText="1"/>
    </xf>
    <xf numFmtId="0" fontId="13" fillId="0" borderId="0" xfId="89" quotePrefix="1" applyFont="1" applyFill="1" applyBorder="1" applyAlignment="1">
      <alignment horizontal="center" vertical="center"/>
    </xf>
    <xf numFmtId="0" fontId="13" fillId="0" borderId="4" xfId="89" applyFont="1" applyFill="1" applyBorder="1" applyAlignment="1">
      <alignment horizontal="centerContinuous"/>
    </xf>
    <xf numFmtId="0" fontId="13" fillId="0" borderId="4" xfId="87" applyNumberFormat="1" applyFont="1" applyFill="1" applyBorder="1" applyAlignment="1">
      <alignment horizontal="center" vertical="center" wrapText="1"/>
    </xf>
    <xf numFmtId="189" fontId="13" fillId="0" borderId="0" xfId="88" applyNumberFormat="1" applyFont="1" applyFill="1" applyBorder="1" applyAlignment="1">
      <alignment horizontal="right" indent="1"/>
    </xf>
    <xf numFmtId="0" fontId="13" fillId="0" borderId="4" xfId="89" applyFont="1" applyFill="1" applyBorder="1" applyAlignment="1">
      <alignment horizontal="center" vertical="top"/>
    </xf>
    <xf numFmtId="0" fontId="26" fillId="0" borderId="0" xfId="96"/>
    <xf numFmtId="0" fontId="26" fillId="0" borderId="0" xfId="96" applyFont="1"/>
    <xf numFmtId="0" fontId="25" fillId="0" borderId="0" xfId="96" applyFont="1" applyAlignment="1">
      <alignment horizontal="center"/>
    </xf>
    <xf numFmtId="0" fontId="83" fillId="0" borderId="0" xfId="96" applyFont="1" applyAlignment="1">
      <alignment horizontal="center"/>
    </xf>
    <xf numFmtId="0" fontId="53" fillId="0" borderId="0" xfId="97" applyFont="1" applyAlignment="1">
      <alignment horizontal="left" indent="1"/>
    </xf>
    <xf numFmtId="0" fontId="4" fillId="0" borderId="0" xfId="97" applyFont="1"/>
    <xf numFmtId="0" fontId="26" fillId="0" borderId="0" xfId="97"/>
    <xf numFmtId="0" fontId="84" fillId="0" borderId="0" xfId="97" applyFont="1" applyAlignment="1">
      <alignment horizontal="left" indent="1"/>
    </xf>
    <xf numFmtId="0" fontId="26" fillId="0" borderId="0" xfId="97" applyFont="1"/>
    <xf numFmtId="0" fontId="13" fillId="0" borderId="7" xfId="97" applyFont="1" applyBorder="1"/>
    <xf numFmtId="0" fontId="13" fillId="0" borderId="7" xfId="70" applyFont="1" applyBorder="1" applyAlignment="1">
      <alignment horizontal="center" vertical="center" wrapText="1"/>
    </xf>
    <xf numFmtId="0" fontId="13" fillId="0" borderId="0" xfId="97" applyFont="1"/>
    <xf numFmtId="0" fontId="13" fillId="0" borderId="2" xfId="97" applyFont="1" applyBorder="1" applyAlignment="1">
      <alignment horizontal="center" vertical="center" wrapText="1"/>
    </xf>
    <xf numFmtId="0" fontId="13" fillId="0" borderId="2" xfId="70" applyFont="1" applyBorder="1" applyAlignment="1">
      <alignment horizontal="center" vertical="center" wrapText="1"/>
    </xf>
    <xf numFmtId="0" fontId="10" fillId="4" borderId="0" xfId="0" applyFont="1" applyFill="1"/>
    <xf numFmtId="0" fontId="15" fillId="0" borderId="0" xfId="97" applyFont="1" applyAlignment="1">
      <alignment horizontal="left" indent="2"/>
    </xf>
    <xf numFmtId="41" fontId="15" fillId="0" borderId="0" xfId="97" applyNumberFormat="1" applyFont="1"/>
    <xf numFmtId="190" fontId="15" fillId="0" borderId="0" xfId="97" applyNumberFormat="1" applyFont="1"/>
    <xf numFmtId="3" fontId="58" fillId="0" borderId="0" xfId="0" applyNumberFormat="1" applyFont="1"/>
    <xf numFmtId="41" fontId="13" fillId="0" borderId="0" xfId="97" applyNumberFormat="1" applyFont="1"/>
    <xf numFmtId="190" fontId="13" fillId="0" borderId="0" xfId="97" applyNumberFormat="1" applyFont="1"/>
    <xf numFmtId="3" fontId="0" fillId="0" borderId="0" xfId="0" applyNumberFormat="1"/>
    <xf numFmtId="0" fontId="13" fillId="0" borderId="0" xfId="97" applyFont="1" applyAlignment="1">
      <alignment wrapText="1"/>
    </xf>
    <xf numFmtId="0" fontId="13" fillId="0" borderId="4" xfId="97" applyFont="1" applyBorder="1" applyAlignment="1">
      <alignment horizontal="left" indent="1"/>
    </xf>
    <xf numFmtId="3" fontId="13" fillId="0" borderId="4" xfId="97" applyNumberFormat="1" applyFont="1" applyBorder="1"/>
    <xf numFmtId="175" fontId="15" fillId="0" borderId="0" xfId="97" applyNumberFormat="1" applyFont="1"/>
    <xf numFmtId="0" fontId="15" fillId="0" borderId="0" xfId="97" applyFont="1"/>
    <xf numFmtId="0" fontId="13" fillId="0" borderId="0" xfId="97" applyFont="1" applyAlignment="1">
      <alignment horizontal="left" indent="1"/>
    </xf>
    <xf numFmtId="175" fontId="13" fillId="0" borderId="0" xfId="97" applyNumberFormat="1" applyFont="1"/>
    <xf numFmtId="0" fontId="13" fillId="0" borderId="0" xfId="97" applyFont="1" applyAlignment="1">
      <alignment horizontal="left" wrapText="1" indent="1"/>
    </xf>
    <xf numFmtId="0" fontId="15" fillId="0" borderId="0" xfId="97" applyFont="1" applyAlignment="1">
      <alignment wrapText="1"/>
    </xf>
    <xf numFmtId="41" fontId="13" fillId="0" borderId="4" xfId="97" applyNumberFormat="1" applyFont="1" applyBorder="1"/>
    <xf numFmtId="190" fontId="13" fillId="0" borderId="4" xfId="97" applyNumberFormat="1" applyFont="1" applyBorder="1"/>
    <xf numFmtId="0" fontId="0" fillId="0" borderId="0" xfId="0" applyFont="1"/>
    <xf numFmtId="43" fontId="4" fillId="0" borderId="0" xfId="1" applyFont="1" applyBorder="1" applyAlignment="1"/>
    <xf numFmtId="164" fontId="4" fillId="0" borderId="0" xfId="77" applyNumberFormat="1" applyFont="1" applyBorder="1" applyAlignment="1"/>
    <xf numFmtId="0" fontId="11" fillId="0" borderId="0" xfId="0" applyFont="1"/>
    <xf numFmtId="0" fontId="85" fillId="0" borderId="0" xfId="0" applyFont="1"/>
    <xf numFmtId="164" fontId="4" fillId="0" borderId="0" xfId="77" applyNumberFormat="1" applyFont="1" applyBorder="1"/>
    <xf numFmtId="43" fontId="0" fillId="0" borderId="0" xfId="1" applyFont="1"/>
    <xf numFmtId="0" fontId="11" fillId="0" borderId="0" xfId="99" applyFont="1" applyAlignment="1">
      <alignment horizontal="left" indent="1"/>
    </xf>
    <xf numFmtId="0" fontId="8" fillId="0" borderId="0" xfId="99" applyFont="1"/>
    <xf numFmtId="0" fontId="4" fillId="0" borderId="0" xfId="99" applyFont="1"/>
    <xf numFmtId="43" fontId="0" fillId="0" borderId="0" xfId="1" applyNumberFormat="1" applyFont="1"/>
    <xf numFmtId="0" fontId="60" fillId="0" borderId="0" xfId="99" applyFont="1"/>
    <xf numFmtId="0" fontId="16" fillId="0" borderId="0" xfId="99" applyFont="1"/>
    <xf numFmtId="43" fontId="4" fillId="0" borderId="0" xfId="1" applyNumberFormat="1" applyFont="1"/>
    <xf numFmtId="0" fontId="4" fillId="0" borderId="0" xfId="99" applyFont="1" applyBorder="1"/>
    <xf numFmtId="9" fontId="4" fillId="0" borderId="0" xfId="95" applyFont="1" applyBorder="1" applyAlignment="1">
      <alignment horizontal="right"/>
    </xf>
    <xf numFmtId="0" fontId="13" fillId="0" borderId="7" xfId="99" applyFont="1" applyBorder="1"/>
    <xf numFmtId="0" fontId="13" fillId="0" borderId="8" xfId="99" applyFont="1" applyBorder="1" applyAlignment="1">
      <alignment horizontal="center" vertical="center" wrapText="1"/>
    </xf>
    <xf numFmtId="0" fontId="63" fillId="0" borderId="8" xfId="99" applyFont="1" applyBorder="1" applyAlignment="1">
      <alignment horizontal="center" vertical="center" wrapText="1"/>
    </xf>
    <xf numFmtId="0" fontId="13" fillId="0" borderId="0" xfId="99" applyFont="1"/>
    <xf numFmtId="43" fontId="13" fillId="0" borderId="0" xfId="99" applyNumberFormat="1" applyFont="1"/>
    <xf numFmtId="43" fontId="4" fillId="0" borderId="0" xfId="1" applyFont="1"/>
    <xf numFmtId="0" fontId="15" fillId="0" borderId="0" xfId="99" applyNumberFormat="1" applyFont="1" applyBorder="1" applyAlignment="1"/>
    <xf numFmtId="43" fontId="15" fillId="0" borderId="0" xfId="1" applyFont="1"/>
    <xf numFmtId="0" fontId="15" fillId="0" borderId="0" xfId="99" applyFont="1" applyBorder="1"/>
    <xf numFmtId="43" fontId="4" fillId="0" borderId="0" xfId="99" applyNumberFormat="1" applyFont="1"/>
    <xf numFmtId="2" fontId="0" fillId="0" borderId="0" xfId="0" applyNumberFormat="1"/>
    <xf numFmtId="0" fontId="13" fillId="0" borderId="4" xfId="99" applyFont="1" applyBorder="1"/>
    <xf numFmtId="0" fontId="87" fillId="0" borderId="0" xfId="0" applyFont="1"/>
    <xf numFmtId="43" fontId="88" fillId="0" borderId="0" xfId="1" applyNumberFormat="1" applyFont="1"/>
    <xf numFmtId="0" fontId="59" fillId="0" borderId="0" xfId="0" applyFont="1" applyAlignment="1"/>
    <xf numFmtId="0" fontId="8" fillId="0" borderId="0" xfId="0" applyFont="1" applyAlignment="1"/>
    <xf numFmtId="164" fontId="13" fillId="0" borderId="0" xfId="1" applyNumberFormat="1" applyFont="1" applyBorder="1"/>
    <xf numFmtId="164" fontId="13" fillId="0" borderId="0" xfId="1" applyNumberFormat="1" applyFont="1" applyFill="1" applyBorder="1"/>
    <xf numFmtId="43" fontId="13" fillId="0" borderId="0" xfId="1" applyFont="1" applyBorder="1"/>
    <xf numFmtId="0" fontId="11" fillId="0" borderId="0" xfId="0" applyFont="1" applyAlignment="1"/>
    <xf numFmtId="164" fontId="4" fillId="0" borderId="0" xfId="1" applyNumberFormat="1" applyFont="1" applyFill="1"/>
    <xf numFmtId="164" fontId="15" fillId="0" borderId="7" xfId="98" applyNumberFormat="1" applyFont="1" applyBorder="1" applyAlignment="1">
      <alignment horizontal="center" vertical="center"/>
    </xf>
    <xf numFmtId="164" fontId="15" fillId="0" borderId="0" xfId="98" applyNumberFormat="1" applyFont="1" applyBorder="1" applyAlignment="1">
      <alignment horizontal="center" vertical="center"/>
    </xf>
    <xf numFmtId="164" fontId="63" fillId="0" borderId="2" xfId="6" applyNumberFormat="1" applyFont="1" applyBorder="1" applyAlignment="1">
      <alignment horizontal="center" vertical="center" wrapText="1"/>
    </xf>
    <xf numFmtId="164" fontId="13" fillId="0" borderId="0" xfId="6" applyNumberFormat="1" applyFont="1" applyBorder="1" applyAlignment="1">
      <alignment horizontal="center" vertical="center" wrapText="1"/>
    </xf>
    <xf numFmtId="0" fontId="13" fillId="0" borderId="0" xfId="30" applyFont="1" applyBorder="1" applyAlignment="1">
      <alignment horizontal="center" vertical="center"/>
    </xf>
    <xf numFmtId="0" fontId="89" fillId="0" borderId="0" xfId="0" applyFont="1" applyFill="1" applyBorder="1" applyAlignment="1">
      <alignment wrapText="1"/>
    </xf>
    <xf numFmtId="0" fontId="89" fillId="0" borderId="0" xfId="0" applyFont="1" applyFill="1" applyBorder="1" applyAlignment="1">
      <alignment horizontal="center" wrapText="1"/>
    </xf>
    <xf numFmtId="0" fontId="11" fillId="0" borderId="0" xfId="0" applyFont="1" applyBorder="1" applyAlignment="1"/>
    <xf numFmtId="0" fontId="8" fillId="0" borderId="0" xfId="0" applyFont="1" applyBorder="1" applyAlignment="1"/>
    <xf numFmtId="0" fontId="90" fillId="0" borderId="0" xfId="0" applyFont="1" applyBorder="1"/>
    <xf numFmtId="0" fontId="4" fillId="0" borderId="0" xfId="0" applyNumberFormat="1" applyFont="1" applyFill="1" applyBorder="1" applyAlignment="1"/>
    <xf numFmtId="0" fontId="4" fillId="0" borderId="0" xfId="0" applyFont="1" applyBorder="1" applyAlignment="1">
      <alignment horizontal="center" vertical="top" wrapText="1"/>
    </xf>
    <xf numFmtId="0" fontId="4" fillId="0" borderId="7" xfId="0" applyNumberFormat="1" applyFont="1" applyFill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0" xfId="0" applyFont="1"/>
    <xf numFmtId="175" fontId="10" fillId="0" borderId="0" xfId="77" applyNumberFormat="1" applyFont="1"/>
    <xf numFmtId="43" fontId="91" fillId="0" borderId="0" xfId="0" applyNumberFormat="1" applyFont="1"/>
    <xf numFmtId="43" fontId="0" fillId="0" borderId="0" xfId="0" applyNumberFormat="1"/>
    <xf numFmtId="43" fontId="86" fillId="0" borderId="0" xfId="0" applyNumberFormat="1" applyFont="1"/>
    <xf numFmtId="175" fontId="0" fillId="0" borderId="0" xfId="0" applyNumberFormat="1"/>
    <xf numFmtId="175" fontId="0" fillId="0" borderId="0" xfId="77" applyNumberFormat="1" applyFont="1"/>
    <xf numFmtId="175" fontId="80" fillId="0" borderId="0" xfId="77" applyNumberFormat="1" applyFont="1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8" fillId="0" borderId="0" xfId="101" applyFont="1"/>
    <xf numFmtId="0" fontId="4" fillId="0" borderId="0" xfId="101"/>
    <xf numFmtId="0" fontId="26" fillId="0" borderId="0" xfId="102"/>
    <xf numFmtId="164" fontId="26" fillId="0" borderId="0" xfId="1" applyNumberFormat="1" applyFont="1"/>
    <xf numFmtId="0" fontId="59" fillId="0" borderId="0" xfId="101" applyFont="1"/>
    <xf numFmtId="0" fontId="4" fillId="0" borderId="0" xfId="101" applyFont="1"/>
    <xf numFmtId="0" fontId="26" fillId="0" borderId="0" xfId="102" applyFont="1"/>
    <xf numFmtId="0" fontId="4" fillId="0" borderId="0" xfId="101" applyFont="1" applyBorder="1"/>
    <xf numFmtId="0" fontId="28" fillId="0" borderId="0" xfId="101" applyFont="1" applyAlignment="1">
      <alignment horizontal="right"/>
    </xf>
    <xf numFmtId="0" fontId="4" fillId="0" borderId="0" xfId="101" applyBorder="1" applyAlignment="1">
      <alignment horizontal="center" vertical="center" wrapText="1"/>
    </xf>
    <xf numFmtId="0" fontId="4" fillId="0" borderId="0" xfId="101" applyBorder="1" applyAlignment="1">
      <alignment horizontal="center" vertical="center"/>
    </xf>
    <xf numFmtId="0" fontId="15" fillId="0" borderId="0" xfId="101" applyFont="1"/>
    <xf numFmtId="0" fontId="13" fillId="0" borderId="0" xfId="101" applyFont="1"/>
    <xf numFmtId="41" fontId="15" fillId="0" borderId="0" xfId="101" applyNumberFormat="1" applyFont="1"/>
    <xf numFmtId="43" fontId="15" fillId="0" borderId="0" xfId="100" applyFont="1"/>
    <xf numFmtId="41" fontId="13" fillId="0" borderId="0" xfId="101" applyNumberFormat="1" applyFont="1"/>
    <xf numFmtId="43" fontId="13" fillId="0" borderId="0" xfId="100" applyFont="1"/>
    <xf numFmtId="41" fontId="92" fillId="0" borderId="0" xfId="102" applyNumberFormat="1" applyFont="1"/>
    <xf numFmtId="0" fontId="4" fillId="0" borderId="4" xfId="101" applyBorder="1"/>
    <xf numFmtId="0" fontId="10" fillId="0" borderId="0" xfId="0" applyFont="1" applyBorder="1" applyAlignment="1">
      <alignment horizontal="left" indent="1"/>
    </xf>
    <xf numFmtId="37" fontId="10" fillId="0" borderId="0" xfId="0" applyNumberFormat="1" applyFont="1" applyBorder="1"/>
    <xf numFmtId="191" fontId="10" fillId="0" borderId="0" xfId="0" applyNumberFormat="1" applyFont="1" applyBorder="1"/>
    <xf numFmtId="37" fontId="4" fillId="0" borderId="0" xfId="0" applyNumberFormat="1" applyFont="1" applyBorder="1"/>
    <xf numFmtId="191" fontId="4" fillId="0" borderId="0" xfId="0" applyNumberFormat="1" applyFont="1" applyBorder="1"/>
    <xf numFmtId="0" fontId="4" fillId="0" borderId="0" xfId="0" applyFont="1" applyBorder="1" applyAlignment="1">
      <alignment horizontal="left" indent="2"/>
    </xf>
    <xf numFmtId="0" fontId="93" fillId="0" borderId="4" xfId="0" applyFont="1" applyBorder="1"/>
    <xf numFmtId="0" fontId="94" fillId="0" borderId="4" xfId="0" applyFont="1" applyBorder="1"/>
    <xf numFmtId="183" fontId="6" fillId="0" borderId="0" xfId="0" applyNumberFormat="1" applyFont="1" applyBorder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3" fontId="4" fillId="0" borderId="0" xfId="70" applyNumberFormat="1" applyFont="1" applyBorder="1"/>
    <xf numFmtId="43" fontId="4" fillId="0" borderId="0" xfId="77" applyFont="1" applyAlignment="1"/>
    <xf numFmtId="0" fontId="4" fillId="0" borderId="4" xfId="0" applyFont="1" applyBorder="1" applyAlignment="1"/>
    <xf numFmtId="3" fontId="4" fillId="0" borderId="4" xfId="0" applyNumberFormat="1" applyFont="1" applyBorder="1" applyAlignment="1"/>
    <xf numFmtId="4" fontId="4" fillId="0" borderId="4" xfId="0" applyNumberFormat="1" applyFont="1" applyBorder="1" applyAlignment="1"/>
    <xf numFmtId="3" fontId="4" fillId="0" borderId="0" xfId="0" applyNumberFormat="1" applyFont="1" applyBorder="1" applyAlignment="1"/>
    <xf numFmtId="3" fontId="4" fillId="0" borderId="0" xfId="0" applyNumberFormat="1" applyFont="1" applyAlignment="1"/>
    <xf numFmtId="4" fontId="4" fillId="0" borderId="0" xfId="0" applyNumberFormat="1" applyFont="1" applyAlignment="1"/>
    <xf numFmtId="0" fontId="70" fillId="0" borderId="0" xfId="0" applyFont="1" applyBorder="1" applyAlignment="1">
      <alignment vertical="center"/>
    </xf>
    <xf numFmtId="0" fontId="70" fillId="0" borderId="7" xfId="0" applyFont="1" applyBorder="1" applyAlignment="1"/>
    <xf numFmtId="3" fontId="58" fillId="0" borderId="8" xfId="0" applyNumberFormat="1" applyFont="1" applyBorder="1" applyAlignment="1">
      <alignment horizontal="center" vertical="center"/>
    </xf>
    <xf numFmtId="0" fontId="58" fillId="0" borderId="0" xfId="0" applyFont="1" applyBorder="1" applyAlignment="1"/>
    <xf numFmtId="164" fontId="58" fillId="0" borderId="0" xfId="77" applyNumberFormat="1" applyFont="1" applyBorder="1" applyAlignment="1"/>
    <xf numFmtId="43" fontId="58" fillId="0" borderId="0" xfId="77" applyFont="1" applyAlignment="1"/>
    <xf numFmtId="164" fontId="4" fillId="0" borderId="0" xfId="0" applyNumberFormat="1" applyFont="1" applyAlignment="1">
      <alignment horizontal="centerContinuous"/>
    </xf>
    <xf numFmtId="164" fontId="13" fillId="0" borderId="0" xfId="0" applyNumberFormat="1" applyFont="1" applyBorder="1"/>
    <xf numFmtId="164" fontId="13" fillId="0" borderId="0" xfId="77" applyNumberFormat="1" applyFont="1" applyBorder="1"/>
    <xf numFmtId="43" fontId="13" fillId="0" borderId="0" xfId="77" applyFont="1" applyBorder="1"/>
    <xf numFmtId="41" fontId="13" fillId="0" borderId="0" xfId="77" applyNumberFormat="1" applyFont="1" applyBorder="1"/>
    <xf numFmtId="0" fontId="13" fillId="0" borderId="0" xfId="0" applyFont="1" applyBorder="1" applyAlignment="1">
      <alignment wrapText="1"/>
    </xf>
    <xf numFmtId="41" fontId="13" fillId="0" borderId="0" xfId="0" applyNumberFormat="1" applyFont="1" applyBorder="1"/>
    <xf numFmtId="3" fontId="15" fillId="0" borderId="0" xfId="0" applyNumberFormat="1" applyFont="1" applyBorder="1"/>
    <xf numFmtId="192" fontId="13" fillId="0" borderId="0" xfId="0" applyNumberFormat="1" applyFont="1" applyBorder="1"/>
    <xf numFmtId="3" fontId="13" fillId="0" borderId="0" xfId="0" applyNumberFormat="1" applyFont="1" applyBorder="1"/>
    <xf numFmtId="4" fontId="13" fillId="0" borderId="4" xfId="0" applyNumberFormat="1" applyFont="1" applyBorder="1"/>
    <xf numFmtId="43" fontId="13" fillId="0" borderId="4" xfId="77" applyFont="1" applyBorder="1"/>
    <xf numFmtId="0" fontId="15" fillId="0" borderId="0" xfId="0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43" fontId="4" fillId="0" borderId="4" xfId="77" applyFont="1" applyBorder="1"/>
    <xf numFmtId="0" fontId="7" fillId="0" borderId="0" xfId="0" applyFont="1" applyFill="1"/>
    <xf numFmtId="0" fontId="13" fillId="0" borderId="9" xfId="0" applyFont="1" applyFill="1" applyBorder="1" applyAlignment="1">
      <alignment horizontal="left" indent="1"/>
    </xf>
    <xf numFmtId="164" fontId="13" fillId="0" borderId="9" xfId="1" applyNumberFormat="1" applyFont="1" applyFill="1" applyBorder="1"/>
    <xf numFmtId="43" fontId="13" fillId="0" borderId="9" xfId="1" applyFont="1" applyFill="1" applyBorder="1"/>
    <xf numFmtId="0" fontId="13" fillId="0" borderId="0" xfId="34" applyFont="1" applyFill="1" applyBorder="1" applyAlignment="1">
      <alignment horizontal="left" indent="2"/>
    </xf>
    <xf numFmtId="0" fontId="13" fillId="0" borderId="0" xfId="40" applyFont="1" applyFill="1" applyBorder="1"/>
    <xf numFmtId="0" fontId="63" fillId="0" borderId="4" xfId="73" applyNumberFormat="1" applyFont="1" applyBorder="1" applyAlignment="1">
      <alignment horizontal="center" vertical="center" wrapText="1"/>
    </xf>
    <xf numFmtId="0" fontId="84" fillId="0" borderId="0" xfId="0" applyFont="1" applyAlignment="1">
      <alignment horizontal="left" indent="1"/>
    </xf>
    <xf numFmtId="0" fontId="59" fillId="0" borderId="0" xfId="82" applyNumberFormat="1" applyFont="1" applyFill="1" applyAlignment="1"/>
    <xf numFmtId="0" fontId="4" fillId="0" borderId="9" xfId="81" applyFont="1" applyFill="1" applyBorder="1" applyAlignment="1"/>
    <xf numFmtId="0" fontId="4" fillId="0" borderId="9" xfId="82" applyFont="1" applyFill="1" applyBorder="1" applyAlignment="1">
      <alignment horizontal="center"/>
    </xf>
    <xf numFmtId="0" fontId="4" fillId="0" borderId="2" xfId="82" applyFont="1" applyFill="1" applyBorder="1" applyAlignment="1">
      <alignment horizontal="center" vertical="center" wrapText="1"/>
    </xf>
    <xf numFmtId="0" fontId="4" fillId="0" borderId="0" xfId="81" applyFont="1" applyFill="1" applyBorder="1" applyAlignment="1"/>
    <xf numFmtId="0" fontId="4" fillId="0" borderId="0" xfId="82" applyFont="1" applyFill="1" applyBorder="1" applyAlignment="1">
      <alignment horizontal="center"/>
    </xf>
    <xf numFmtId="0" fontId="10" fillId="0" borderId="0" xfId="82" applyNumberFormat="1" applyFont="1" applyFill="1" applyBorder="1" applyAlignment="1">
      <alignment horizontal="left"/>
    </xf>
    <xf numFmtId="0" fontId="4" fillId="0" borderId="0" xfId="8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horizontal="right"/>
    </xf>
    <xf numFmtId="43" fontId="10" fillId="0" borderId="0" xfId="1" applyNumberFormat="1" applyFont="1" applyFill="1" applyBorder="1" applyAlignment="1">
      <alignment horizontal="right"/>
    </xf>
    <xf numFmtId="0" fontId="4" fillId="0" borderId="0" xfId="82" applyFont="1" applyFill="1" applyBorder="1" applyAlignment="1">
      <alignment vertical="top"/>
    </xf>
    <xf numFmtId="0" fontId="4" fillId="0" borderId="0" xfId="82" applyFont="1" applyFill="1" applyBorder="1" applyAlignment="1">
      <alignment horizontal="right" vertical="top"/>
    </xf>
    <xf numFmtId="0" fontId="4" fillId="0" borderId="0" xfId="81" applyFont="1" applyFill="1" applyBorder="1" applyAlignment="1">
      <alignment horizontal="right" vertical="top"/>
    </xf>
    <xf numFmtId="0" fontId="10" fillId="0" borderId="0" xfId="82" applyNumberFormat="1" applyFont="1" applyFill="1" applyBorder="1" applyAlignment="1">
      <alignment horizontal="left" vertical="top"/>
    </xf>
    <xf numFmtId="0" fontId="12" fillId="0" borderId="0" xfId="82" applyNumberFormat="1" applyFont="1" applyFill="1" applyBorder="1" applyAlignment="1"/>
    <xf numFmtId="0" fontId="12" fillId="0" borderId="0" xfId="82" applyNumberFormat="1" applyFont="1" applyFill="1" applyBorder="1" applyAlignment="1">
      <alignment horizontal="right" vertical="top"/>
    </xf>
    <xf numFmtId="0" fontId="4" fillId="0" borderId="0" xfId="82" applyNumberFormat="1" applyFont="1" applyFill="1" applyBorder="1" applyAlignment="1"/>
    <xf numFmtId="164" fontId="4" fillId="0" borderId="0" xfId="1" applyNumberFormat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0" fontId="4" fillId="0" borderId="0" xfId="82" applyNumberFormat="1" applyFont="1" applyFill="1" applyBorder="1" applyAlignment="1">
      <alignment horizontal="left"/>
    </xf>
    <xf numFmtId="183" fontId="12" fillId="0" borderId="0" xfId="82" applyNumberFormat="1" applyFont="1" applyFill="1" applyBorder="1" applyAlignment="1">
      <alignment horizontal="right" vertical="top"/>
    </xf>
    <xf numFmtId="0" fontId="95" fillId="0" borderId="0" xfId="81" applyFont="1" applyFill="1" applyBorder="1" applyAlignment="1">
      <alignment vertical="top"/>
    </xf>
    <xf numFmtId="43" fontId="12" fillId="0" borderId="0" xfId="1" applyFont="1" applyFill="1" applyBorder="1" applyAlignment="1">
      <alignment horizontal="right" vertical="top"/>
    </xf>
    <xf numFmtId="0" fontId="59" fillId="0" borderId="0" xfId="34" applyFont="1" applyAlignment="1">
      <alignment horizontal="left" indent="1"/>
    </xf>
    <xf numFmtId="43" fontId="4" fillId="0" borderId="0" xfId="77" applyFont="1" applyFill="1" applyAlignment="1">
      <alignment horizontal="center"/>
    </xf>
    <xf numFmtId="0" fontId="59" fillId="0" borderId="0" xfId="27" applyFont="1" applyFill="1"/>
    <xf numFmtId="43" fontId="72" fillId="0" borderId="0" xfId="1" applyNumberFormat="1" applyFont="1"/>
    <xf numFmtId="0" fontId="84" fillId="0" borderId="0" xfId="83" applyNumberFormat="1" applyFont="1" applyAlignment="1"/>
    <xf numFmtId="193" fontId="0" fillId="0" borderId="0" xfId="0" applyNumberFormat="1"/>
    <xf numFmtId="0" fontId="59" fillId="0" borderId="0" xfId="86" applyFont="1" applyFill="1" applyBorder="1"/>
    <xf numFmtId="0" fontId="85" fillId="0" borderId="0" xfId="0" applyFont="1" applyAlignment="1">
      <alignment horizontal="left"/>
    </xf>
    <xf numFmtId="164" fontId="4" fillId="0" borderId="0" xfId="0" applyNumberFormat="1" applyFont="1" applyFill="1" applyBorder="1" applyAlignment="1"/>
    <xf numFmtId="37" fontId="6" fillId="0" borderId="0" xfId="0" applyNumberFormat="1" applyFont="1" applyBorder="1"/>
    <xf numFmtId="37" fontId="93" fillId="0" borderId="0" xfId="0" applyNumberFormat="1" applyFont="1" applyBorder="1"/>
    <xf numFmtId="37" fontId="80" fillId="0" borderId="0" xfId="0" applyNumberFormat="1" applyFont="1" applyBorder="1"/>
    <xf numFmtId="0" fontId="13" fillId="0" borderId="8" xfId="0" applyFont="1" applyBorder="1" applyAlignment="1">
      <alignment horizontal="center" vertical="center" wrapText="1"/>
    </xf>
    <xf numFmtId="43" fontId="15" fillId="0" borderId="0" xfId="1" applyFont="1" applyFill="1" applyBorder="1" applyAlignment="1">
      <alignment horizontal="right"/>
    </xf>
    <xf numFmtId="43" fontId="13" fillId="0" borderId="0" xfId="1" applyFont="1" applyFill="1" applyBorder="1" applyAlignment="1">
      <alignment horizontal="right" indent="1"/>
    </xf>
    <xf numFmtId="0" fontId="59" fillId="0" borderId="0" xfId="94" applyFont="1" applyFill="1" applyBorder="1" applyAlignment="1">
      <alignment horizontal="left"/>
    </xf>
    <xf numFmtId="0" fontId="59" fillId="0" borderId="0" xfId="90" applyFont="1" applyBorder="1" applyAlignment="1"/>
    <xf numFmtId="188" fontId="4" fillId="0" borderId="0" xfId="1" applyNumberFormat="1" applyFont="1" applyBorder="1" applyAlignment="1"/>
    <xf numFmtId="188" fontId="4" fillId="0" borderId="0" xfId="1" applyNumberFormat="1" applyFont="1" applyBorder="1"/>
    <xf numFmtId="164" fontId="10" fillId="0" borderId="0" xfId="1" applyNumberFormat="1" applyFont="1" applyFill="1" applyBorder="1"/>
    <xf numFmtId="0" fontId="13" fillId="0" borderId="8" xfId="0" applyFont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right" indent="1"/>
    </xf>
    <xf numFmtId="3" fontId="4" fillId="0" borderId="0" xfId="104" applyNumberFormat="1" applyFont="1" applyBorder="1" applyAlignment="1"/>
    <xf numFmtId="43" fontId="96" fillId="0" borderId="0" xfId="1" applyFont="1"/>
    <xf numFmtId="4" fontId="4" fillId="0" borderId="0" xfId="104" applyNumberFormat="1" applyFont="1" applyBorder="1" applyAlignment="1">
      <alignment horizontal="right"/>
    </xf>
    <xf numFmtId="4" fontId="4" fillId="0" borderId="0" xfId="104" applyNumberFormat="1" applyFont="1" applyBorder="1" applyAlignment="1">
      <alignment horizontal="right" indent="1"/>
    </xf>
    <xf numFmtId="3" fontId="10" fillId="0" borderId="0" xfId="104" applyNumberFormat="1" applyFont="1" applyFill="1" applyBorder="1" applyAlignment="1"/>
    <xf numFmtId="43" fontId="10" fillId="0" borderId="0" xfId="1" applyFont="1" applyBorder="1" applyAlignment="1"/>
    <xf numFmtId="43" fontId="10" fillId="0" borderId="0" xfId="1" applyFont="1" applyFill="1" applyBorder="1" applyAlignment="1">
      <alignment horizontal="center" wrapText="1"/>
    </xf>
    <xf numFmtId="3" fontId="10" fillId="0" borderId="0" xfId="1" applyNumberFormat="1" applyFont="1" applyFill="1" applyBorder="1" applyAlignment="1"/>
    <xf numFmtId="4" fontId="10" fillId="0" borderId="0" xfId="104" applyNumberFormat="1" applyFont="1" applyFill="1" applyBorder="1" applyAlignment="1">
      <alignment horizontal="right" indent="1"/>
    </xf>
    <xf numFmtId="0" fontId="97" fillId="0" borderId="0" xfId="104" applyFont="1" applyBorder="1"/>
    <xf numFmtId="0" fontId="70" fillId="0" borderId="0" xfId="0" applyFont="1" applyBorder="1" applyAlignment="1"/>
    <xf numFmtId="0" fontId="4" fillId="0" borderId="8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3" fontId="4" fillId="0" borderId="0" xfId="0" applyNumberFormat="1" applyFont="1"/>
    <xf numFmtId="165" fontId="4" fillId="0" borderId="0" xfId="0" applyNumberFormat="1" applyFont="1"/>
    <xf numFmtId="175" fontId="4" fillId="0" borderId="0" xfId="77" applyNumberFormat="1" applyFont="1"/>
    <xf numFmtId="49" fontId="63" fillId="4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Border="1" applyAlignment="1"/>
    <xf numFmtId="165" fontId="78" fillId="0" borderId="0" xfId="27" applyNumberFormat="1" applyFont="1"/>
    <xf numFmtId="175" fontId="75" fillId="0" borderId="0" xfId="27" applyNumberFormat="1" applyFont="1"/>
    <xf numFmtId="164" fontId="75" fillId="0" borderId="0" xfId="27" applyNumberFormat="1" applyFont="1"/>
    <xf numFmtId="0" fontId="78" fillId="0" borderId="0" xfId="27" applyFont="1"/>
    <xf numFmtId="175" fontId="4" fillId="0" borderId="0" xfId="27" applyNumberFormat="1" applyFont="1"/>
    <xf numFmtId="164" fontId="4" fillId="0" borderId="0" xfId="27" applyNumberFormat="1" applyFont="1"/>
    <xf numFmtId="190" fontId="15" fillId="0" borderId="0" xfId="1" applyNumberFormat="1" applyFont="1"/>
    <xf numFmtId="190" fontId="13" fillId="0" borderId="0" xfId="1" applyNumberFormat="1" applyFont="1"/>
    <xf numFmtId="164" fontId="13" fillId="0" borderId="0" xfId="1" applyNumberFormat="1" applyFont="1" applyAlignment="1">
      <alignment horizontal="center" wrapText="1"/>
    </xf>
    <xf numFmtId="0" fontId="4" fillId="0" borderId="9" xfId="101" applyFont="1" applyBorder="1"/>
    <xf numFmtId="0" fontId="13" fillId="0" borderId="0" xfId="103" applyNumberFormat="1" applyFont="1" applyBorder="1" applyAlignment="1"/>
    <xf numFmtId="0" fontId="4" fillId="0" borderId="0" xfId="0" applyFont="1" applyBorder="1" applyAlignment="1">
      <alignment horizontal="center" vertical="center" wrapText="1"/>
    </xf>
    <xf numFmtId="165" fontId="86" fillId="0" borderId="0" xfId="0" applyNumberFormat="1" applyFont="1"/>
    <xf numFmtId="165" fontId="0" fillId="0" borderId="0" xfId="1" applyNumberFormat="1" applyFont="1"/>
    <xf numFmtId="165" fontId="4" fillId="0" borderId="0" xfId="1" applyNumberFormat="1" applyFont="1" applyAlignment="1">
      <alignment horizontal="center" wrapText="1"/>
    </xf>
    <xf numFmtId="165" fontId="0" fillId="0" borderId="0" xfId="0" applyNumberFormat="1"/>
    <xf numFmtId="165" fontId="0" fillId="0" borderId="0" xfId="0" applyNumberFormat="1" applyFill="1"/>
    <xf numFmtId="41" fontId="13" fillId="0" borderId="0" xfId="0" applyNumberFormat="1" applyFont="1" applyFill="1"/>
    <xf numFmtId="185" fontId="13" fillId="0" borderId="0" xfId="0" applyNumberFormat="1" applyFont="1" applyFill="1"/>
    <xf numFmtId="175" fontId="13" fillId="0" borderId="0" xfId="0" applyNumberFormat="1" applyFont="1" applyFill="1"/>
    <xf numFmtId="177" fontId="13" fillId="0" borderId="0" xfId="0" applyNumberFormat="1" applyFont="1" applyFill="1"/>
    <xf numFmtId="0" fontId="13" fillId="0" borderId="0" xfId="70" applyFont="1" applyBorder="1" applyAlignment="1">
      <alignment horizontal="center" vertical="center" wrapText="1"/>
    </xf>
    <xf numFmtId="43" fontId="13" fillId="0" borderId="8" xfId="5" applyFont="1" applyBorder="1" applyAlignment="1">
      <alignment horizontal="center" vertical="center"/>
    </xf>
    <xf numFmtId="0" fontId="13" fillId="0" borderId="7" xfId="30" applyFont="1" applyBorder="1" applyAlignment="1">
      <alignment horizontal="center" vertical="center" wrapText="1"/>
    </xf>
    <xf numFmtId="0" fontId="13" fillId="0" borderId="4" xfId="30" applyFont="1" applyBorder="1" applyAlignment="1">
      <alignment horizontal="center" vertical="center"/>
    </xf>
    <xf numFmtId="0" fontId="13" fillId="0" borderId="9" xfId="84" applyFont="1" applyBorder="1" applyAlignment="1">
      <alignment horizontal="center"/>
    </xf>
    <xf numFmtId="0" fontId="13" fillId="0" borderId="4" xfId="84" applyFont="1" applyBorder="1" applyAlignment="1">
      <alignment horizontal="center" vertical="center"/>
    </xf>
    <xf numFmtId="43" fontId="13" fillId="0" borderId="7" xfId="1" applyFont="1" applyBorder="1" applyAlignment="1">
      <alignment horizontal="center" vertical="center" wrapText="1"/>
    </xf>
    <xf numFmtId="43" fontId="13" fillId="0" borderId="4" xfId="1" applyFont="1" applyBorder="1" applyAlignment="1">
      <alignment horizontal="center" vertical="center" wrapText="1"/>
    </xf>
    <xf numFmtId="0" fontId="55" fillId="0" borderId="2" xfId="84" applyFont="1" applyBorder="1" applyAlignment="1">
      <alignment horizontal="center" vertical="center"/>
    </xf>
    <xf numFmtId="49" fontId="78" fillId="0" borderId="0" xfId="0" applyNumberFormat="1" applyFont="1" applyBorder="1" applyAlignment="1">
      <alignment horizontal="left" vertical="center" wrapText="1"/>
    </xf>
    <xf numFmtId="49" fontId="78" fillId="0" borderId="0" xfId="0" applyNumberFormat="1" applyFont="1" applyBorder="1" applyAlignment="1">
      <alignment horizontal="left" wrapText="1"/>
    </xf>
    <xf numFmtId="0" fontId="8" fillId="0" borderId="0" xfId="87" applyNumberFormat="1" applyFont="1" applyFill="1" applyAlignment="1">
      <alignment horizontal="left" wrapText="1"/>
    </xf>
    <xf numFmtId="0" fontId="15" fillId="0" borderId="0" xfId="88" applyFont="1" applyFill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73" applyNumberFormat="1" applyFont="1" applyBorder="1" applyAlignment="1">
      <alignment horizontal="center" vertical="center"/>
    </xf>
    <xf numFmtId="0" fontId="66" fillId="0" borderId="0" xfId="73" applyNumberFormat="1" applyFont="1" applyBorder="1" applyAlignment="1">
      <alignment horizontal="left" wrapText="1"/>
    </xf>
    <xf numFmtId="0" fontId="58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3" fontId="13" fillId="0" borderId="7" xfId="5" applyFont="1" applyBorder="1" applyAlignment="1">
      <alignment horizontal="center" vertical="center"/>
    </xf>
    <xf numFmtId="0" fontId="63" fillId="0" borderId="7" xfId="30" applyFont="1" applyBorder="1" applyAlignment="1">
      <alignment horizontal="center" vertical="center" wrapText="1"/>
    </xf>
    <xf numFmtId="0" fontId="63" fillId="0" borderId="4" xfId="30" applyFont="1" applyBorder="1" applyAlignment="1">
      <alignment horizontal="center" vertical="center" wrapText="1"/>
    </xf>
    <xf numFmtId="0" fontId="13" fillId="0" borderId="8" xfId="70" applyFont="1" applyBorder="1" applyAlignment="1">
      <alignment horizontal="center" vertical="center" wrapText="1"/>
    </xf>
    <xf numFmtId="0" fontId="13" fillId="0" borderId="7" xfId="70" applyFont="1" applyBorder="1" applyAlignment="1">
      <alignment horizontal="center" vertical="center" wrapText="1"/>
    </xf>
    <xf numFmtId="0" fontId="13" fillId="0" borderId="4" xfId="70" applyFont="1" applyBorder="1" applyAlignment="1">
      <alignment horizontal="center" vertical="center" wrapText="1"/>
    </xf>
    <xf numFmtId="0" fontId="15" fillId="0" borderId="0" xfId="99" applyFont="1" applyBorder="1" applyAlignment="1">
      <alignment wrapText="1"/>
    </xf>
    <xf numFmtId="164" fontId="13" fillId="0" borderId="7" xfId="98" applyNumberFormat="1" applyFont="1" applyBorder="1" applyAlignment="1">
      <alignment horizontal="center" vertical="center"/>
    </xf>
    <xf numFmtId="164" fontId="13" fillId="0" borderId="4" xfId="98" applyNumberFormat="1" applyFont="1" applyBorder="1" applyAlignment="1">
      <alignment horizontal="center" vertical="center"/>
    </xf>
    <xf numFmtId="43" fontId="13" fillId="0" borderId="8" xfId="98" applyFont="1" applyBorder="1" applyAlignment="1">
      <alignment horizontal="center" vertical="center"/>
    </xf>
    <xf numFmtId="0" fontId="63" fillId="0" borderId="7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</cellXfs>
  <cellStyles count="106">
    <cellStyle name="Comma" xfId="1" builtinId="3"/>
    <cellStyle name="Comma 17" xfId="93"/>
    <cellStyle name="Comma 2" xfId="2"/>
    <cellStyle name="Comma 2 2" xfId="77"/>
    <cellStyle name="Comma 3" xfId="3"/>
    <cellStyle name="Comma 3 2" xfId="68"/>
    <cellStyle name="Comma 3_AnGiang_BCUTSLKTXHthang06-13(DC)" xfId="69"/>
    <cellStyle name="Comma 4" xfId="100"/>
    <cellStyle name="comma zerodec" xfId="4"/>
    <cellStyle name="Comma_dtns99(dp)" xfId="5"/>
    <cellStyle name="Comma_dtns99(dp) 2" xfId="98"/>
    <cellStyle name="Comma_uocdx2000" xfId="6"/>
    <cellStyle name="Comma0" xfId="7"/>
    <cellStyle name="Currency0" xfId="8"/>
    <cellStyle name="Currency1" xfId="9"/>
    <cellStyle name="Date" xfId="10"/>
    <cellStyle name="Dollar (zero dec)" xfId="11"/>
    <cellStyle name="Fixed" xfId="12"/>
    <cellStyle name="Grey" xfId="13"/>
    <cellStyle name="Header1" xfId="14"/>
    <cellStyle name="Header2" xfId="15"/>
    <cellStyle name="Heading 1" xfId="16" builtinId="16" customBuiltin="1"/>
    <cellStyle name="Heading 2" xfId="17" builtinId="17" customBuiltin="1"/>
    <cellStyle name="HEADING1" xfId="18"/>
    <cellStyle name="HEADING2" xfId="19"/>
    <cellStyle name="Input [yellow]" xfId="20"/>
    <cellStyle name="Monétaire [0]_TARIFFS DB" xfId="21"/>
    <cellStyle name="Monétaire_TARIFFS DB" xfId="22"/>
    <cellStyle name="New Times Roman" xfId="23"/>
    <cellStyle name="No" xfId="24"/>
    <cellStyle name="no dec" xfId="25"/>
    <cellStyle name="Normal" xfId="0" builtinId="0"/>
    <cellStyle name="Normal - Style1" xfId="26"/>
    <cellStyle name="Normal - Style1 3" xfId="83"/>
    <cellStyle name="Normal 10 2 2 2" xfId="92"/>
    <cellStyle name="Normal 11" xfId="70"/>
    <cellStyle name="Normal 12" xfId="80"/>
    <cellStyle name="Normal 156 2" xfId="82"/>
    <cellStyle name="Normal 2" xfId="27"/>
    <cellStyle name="Normal 2 4" xfId="105"/>
    <cellStyle name="Normal 2 5" xfId="86"/>
    <cellStyle name="Normal 3" xfId="28"/>
    <cellStyle name="Normal 3 2" xfId="71"/>
    <cellStyle name="Normal 3 2 2 2 2" xfId="91"/>
    <cellStyle name="Normal 3_AnGiang_BCUTSLKTXHthang06-13(DC)" xfId="72"/>
    <cellStyle name="Normal 4" xfId="102"/>
    <cellStyle name="Normal 7 7" xfId="85"/>
    <cellStyle name="Normal_02NN" xfId="81"/>
    <cellStyle name="Normal_03&amp;04CN" xfId="88"/>
    <cellStyle name="Normal_05XD_Dautu(6-2011)" xfId="94"/>
    <cellStyle name="Normal_07gia" xfId="73"/>
    <cellStyle name="Normal_07VT" xfId="29"/>
    <cellStyle name="Normal_08tmt3" xfId="90"/>
    <cellStyle name="Normal_153-171Dautu" xfId="103"/>
    <cellStyle name="Normal_AnGiang_BCUTSLKTXHthang12-12" xfId="101"/>
    <cellStyle name="Normal_Book2" xfId="74"/>
    <cellStyle name="Normal_CTNSDX" xfId="30"/>
    <cellStyle name="Normal_Hàng hóa" xfId="31"/>
    <cellStyle name="Normal_Hànhkhách" xfId="32"/>
    <cellStyle name="Normal_IIP" xfId="79"/>
    <cellStyle name="Normal_Nn2000" xfId="33"/>
    <cellStyle name="Normal_Nn2000_AnGiang_BCUTSLKTXHthang12-13 2" xfId="76"/>
    <cellStyle name="Normal_QT 2011" xfId="78"/>
    <cellStyle name="Normal_Sheet1" xfId="34"/>
    <cellStyle name="Normal_Sheet10" xfId="99"/>
    <cellStyle name="Normal_Sheet2" xfId="96"/>
    <cellStyle name="Normal_Sheet26" xfId="35"/>
    <cellStyle name="Normal_Sheet3" xfId="97"/>
    <cellStyle name="Normal_solieu gdp 2" xfId="84"/>
    <cellStyle name="Normal_SPT3-96" xfId="89"/>
    <cellStyle name="Normal_SPT3-96_TM, VT, CPI__ T02.2011" xfId="36"/>
    <cellStyle name="Normal_SPT3-96_Van tai12.2010" xfId="37"/>
    <cellStyle name="Normal_SPT3-96_Van tai12.2010_VTHK (2)" xfId="75"/>
    <cellStyle name="Normal_TB quy I-2006" xfId="38"/>
    <cellStyle name="Normal_Thu Ngan sach" xfId="39"/>
    <cellStyle name="Normal_UOC98" xfId="40"/>
    <cellStyle name="Normal_UOC98_uoc2001" xfId="41"/>
    <cellStyle name="Normal_Xl0000141" xfId="87"/>
    <cellStyle name="Normal_Xl0000156" xfId="104"/>
    <cellStyle name="Percent" xfId="95" builtinId="5"/>
    <cellStyle name="Percent [2]" xfId="42"/>
    <cellStyle name="style 3" xfId="43"/>
    <cellStyle name="Style1" xfId="44"/>
    <cellStyle name="Style2" xfId="45"/>
    <cellStyle name="Style3" xfId="46"/>
    <cellStyle name="Style4" xfId="47"/>
    <cellStyle name="Style5" xfId="48"/>
    <cellStyle name="Style6" xfId="49"/>
    <cellStyle name="Style7" xfId="50"/>
    <cellStyle name="Total" xfId="51" builtinId="25" customBuiltin="1"/>
    <cellStyle name="똿뗦먛귟 [0.00]_PRODUCT DETAIL Q1" xfId="52"/>
    <cellStyle name="똿뗦먛귟_PRODUCT DETAIL Q1" xfId="53"/>
    <cellStyle name="믅됞 [0.00]_PRODUCT DETAIL Q1" xfId="54"/>
    <cellStyle name="믅됞_PRODUCT DETAIL Q1" xfId="55"/>
    <cellStyle name="백분율_95" xfId="56"/>
    <cellStyle name="뷭?_BOOKSHIP" xfId="57"/>
    <cellStyle name="콤마 [0]_1202" xfId="61"/>
    <cellStyle name="콤마_1202" xfId="62"/>
    <cellStyle name="통화 [0]_1202" xfId="63"/>
    <cellStyle name="통화_1202" xfId="64"/>
    <cellStyle name="표준_(정보부문)월별인원계획" xfId="65"/>
    <cellStyle name="一般_Book1" xfId="58"/>
    <cellStyle name="千分位[0]_Book1" xfId="59"/>
    <cellStyle name="千分位_Book1" xfId="60"/>
    <cellStyle name="貨幣 [0]_Book1" xfId="66"/>
    <cellStyle name="貨幣_Book1" xfId="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5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\DAUTHAU\Dungquat\GOI3\DUNGQUAT-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S3408\Standard\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Startup" Target="bc2004/Dt_ns/dt_ns/DTDX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8\bc2005\bc2004\Dt_ns\dt_ns\DTDX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u%20lieu_Phuoc/Nam%202019/Bao%20cao%202019/NLTS_Thang/Nam%202019/NLTS_6%20thang%202019/BC_NLTS%206%20thang%202019%20(17.6)/Du%20lieu/Phu%20luc%20so%20lieu%20thang%206-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H Ky Anh"/>
      <sheetName val="Sheet2 (2)"/>
      <sheetName val="t1"/>
      <sheetName val="T11"/>
      <sheetName val="Bia"/>
      <sheetName val="Tm"/>
      <sheetName val="THKP"/>
      <sheetName val="DGi"/>
      <sheetName val="fOOD"/>
      <sheetName val="FORM hc"/>
      <sheetName val="FORM pc"/>
      <sheetName val="CamPha"/>
      <sheetName val="MongCai"/>
      <sheetName val="70000000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m27' - Km278"/>
      <sheetName val="phan tich DG"/>
      <sheetName val="gia vat lieu"/>
      <sheetName val="gia xe may"/>
      <sheetName val="gia nhan cong"/>
      <sheetName val="XL4Test5"/>
      <sheetName val="TH  goi 4-x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PNT_QUOT__3"/>
      <sheetName val="COAT_WRAP_QIOT__3"/>
      <sheetName val="CV den trong to聮g"/>
      <sheetName val="PNT-QUOT-D150#3"/>
      <sheetName val="PNT-QUOT-H153#3"/>
      <sheetName val="PNT-QUOT-K152#3"/>
      <sheetName val="PNT-QUOT-H146#3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Oð mai 279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ȴ0000000"/>
      <sheetName val="BangTH"/>
      <sheetName val="Xaylap "/>
      <sheetName val="Nhan cong"/>
      <sheetName val="Thietbi"/>
      <sheetName val="Diengiai"/>
      <sheetName val="Vanchuyen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OLIEU"/>
      <sheetName val="TINHTOAN"/>
      <sheetName val="Bao cao KQTH quy hoach 135"/>
      <sheetName val="Sheet5"/>
      <sheetName val="Sheet6"/>
      <sheetName val="Sheet7"/>
      <sheetName val="Sheet8"/>
      <sheetName val="Sheet9"/>
      <sheetName val="Sheet10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TAU"/>
      <sheetName val="KHACH"/>
      <sheetName val="BC1"/>
      <sheetName val="BC2"/>
      <sheetName val="BAO CAO AN"/>
      <sheetName val="BANGKEKHACH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Shedt1"/>
      <sheetName val="_x0012_0000000"/>
      <sheetName val="Du tnan chi tiet coc nuoc"/>
      <sheetName val="BKLBD"/>
      <sheetName val="PTDG"/>
      <sheetName val="DTCT"/>
      <sheetName val="vlct"/>
      <sheetName val="Sheet11"/>
      <sheetName val="Sheet12"/>
      <sheetName val="Sheet13"/>
      <sheetName val="Sheet14"/>
      <sheetName val="Cong ban 1,5_x0013__x0000_"/>
      <sheetName val="XXXXX\XX"/>
      <sheetName val="cocB40 5B"/>
      <sheetName val="cocD50 9A"/>
      <sheetName val="cocD75 16"/>
      <sheetName val="coc B80 TD25"/>
      <sheetName val="P27 B80"/>
      <sheetName val="Coc23 B80"/>
      <sheetName val="cong B80 C4"/>
      <sheetName val="Áo"/>
      <sheetName val="ADKT"/>
      <sheetName val="Km&quot;80"/>
      <sheetName val="Lap ®at ®hÖn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xdcb 01-2003"/>
      <sheetName val="Km283 - Jm284"/>
      <sheetName val="K43"/>
      <sheetName val="THKL"/>
      <sheetName val="PL43"/>
      <sheetName val="K43+0.00 - 338 Trai"/>
      <sheetName val="Khac DP"/>
      <sheetName val="Khoi than "/>
      <sheetName val="B3_208_than"/>
      <sheetName val="B3_208_TU"/>
      <sheetName val="B3_208_TW"/>
      <sheetName val="B3_208_DP"/>
      <sheetName val="B3_208_khac"/>
      <sheetName val="gìIÏÝ_x001c_Ã_x0008_ç¾{è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Tong (op"/>
      <sheetName val="Coc 4ieu"/>
      <sheetName val="Kѭ284"/>
      <sheetName val="Macro1"/>
      <sheetName val="Macro2"/>
      <sheetName val="Macro3"/>
      <sheetName val="T_x000b_331"/>
      <sheetName val="[PNT-P3.xlsUTong hop (2)"/>
      <sheetName val="Km276 - Ke277"/>
      <sheetName val="[PNT-P3.xlsUKm279 - Km280"/>
      <sheetName val="ESTI."/>
      <sheetName val="DI-ESTI"/>
      <sheetName val="TNghiªm T_x0002_ "/>
      <sheetName val="tt-_x0014_BA"/>
      <sheetName val="TD_x0014_"/>
      <sheetName val="_x0014_.12"/>
      <sheetName val="QD c5a HDQT (2)"/>
      <sheetName val="_x0003_hart1"/>
      <sheetName val="p0000000"/>
      <sheetName val="Baocao"/>
      <sheetName val="UT"/>
      <sheetName val="TongHopHD"/>
      <sheetName val="Song ban 0,7x0,7"/>
      <sheetName val="Cong ban 0,8x ,8"/>
      <sheetName val="TNghiÖ- VL"/>
      <sheetName val="thaß26"/>
      <sheetName val="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Package1"/>
      <sheetName val="BCDSPS"/>
      <sheetName val="BCDK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CT.XF1"/>
      <sheetName val="Thang8-02"/>
      <sheetName val="Thang9-02"/>
      <sheetName val="Thang10-02"/>
      <sheetName val="Thang11-02"/>
      <sheetName val="Thang12-02"/>
      <sheetName val="Thang01-03"/>
      <sheetName val="Thang02-03"/>
      <sheetName val="Dong$bac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MTL$-INTER"/>
      <sheetName val="Khach iang le "/>
      <sheetName val="[PNT-P3.xlsѝKQKDKT'04-1"/>
      <sheetName val="gVL"/>
      <sheetName val="7000 000"/>
      <sheetName val="XNxlva sxthanKCIÉ"/>
      <sheetName val="chieud_x0005__x0000__x0000__x0000_"/>
      <sheetName val="CV den trong to?g"/>
      <sheetName val="?0000000"/>
      <sheetName val="GS02-thu0TM"/>
      <sheetName val="Don gia"/>
      <sheetName val="Nhap du lieu"/>
      <sheetName val="TDT-TBࡁ"/>
      <sheetName val="ၔong hop QL48 - 2"/>
      <sheetName val="Shaet13"/>
      <sheetName val="Km266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mua vao"/>
      <sheetName val="chi phi "/>
      <sheetName val="ban ra 10%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QD cua "/>
      <sheetName val="bÑi_x0003__x0000_²r_x0013__x0000_"/>
      <sheetName val="_x000f__x0000_½"/>
      <sheetName val="M pc_x0006__x0000_CamPh_x0000_"/>
      <sheetName val="_x000d_âO"/>
      <sheetName val="Op mai 2_x000c_"/>
      <sheetName val="_x000c__x0000__x0000__x0000__x0000__x0000__x0000__x0000__x000d__x0000__x0000__x0000_"/>
      <sheetName val="⁋㌱Ա_x0000_䭔㌱س_x0000_䭔ㄠㄴ_x0006_牴湯⁧琠湯౧_x0000_杮楨搠湩⵨偃_x0006_匀︀ᇕ"/>
      <sheetName val="I"/>
      <sheetName val="PNT-P3"/>
      <sheetName val="GS11- tÝnh KH_x0014_SC§"/>
      <sheetName val="DŃ02"/>
      <sheetName val="_x0000__x000f__x0000__x0000__x0000_‚竈_x0013_"/>
      <sheetName val="_x0000__x000f__x0000__x0000__x0000_‚ž½"/>
      <sheetName val="_x0000__x000d__x0000__x0000__x0000_âOŽ"/>
      <sheetName val="_x000f__x0000_‚ž½"/>
      <sheetName val="_x000d_âOŽ"/>
      <sheetName val="QD cua HDQ²_x0000__x0000_)"/>
      <sheetName val="_x000c__x0000__x000d_"/>
      <sheetName val="P210-TP20"/>
      <sheetName val="CB32"/>
      <sheetName val="CTT NuiC_x000f_eo"/>
      <sheetName val="TDT-TB?"/>
      <sheetName val="Km280 ? Km281"/>
      <sheetName val="Kluo-_x0008_ phu"/>
      <sheetName val="QD cua HDQ²_x0000__x0000_€)"/>
      <sheetName val="Cong ban 1,5„—_x0013_"/>
      <sheetName val="_x0000_&#10;_x0000__x0000__x0000_âO"/>
      <sheetName val="_x000c__x0000__x0000__x0000__x0000__x0000__x0000__x0000_&#10;_x0000__x0000__x0000_"/>
      <sheetName val="_x0000_&#10;_x0000__x0000__x0000_âOŽ"/>
      <sheetName val="HNI"/>
      <sheetName val="DC2@ï4"/>
      <sheetName val="Tong hop$Op mai"/>
      <sheetName val="t01.06"/>
      <sheetName val="bÑi_x0003_"/>
      <sheetName val="&#10;âO"/>
      <sheetName val="_x000c__x0000_&#10;"/>
      <sheetName val="&#10;âOŽ"/>
      <sheetName val="???????-BLDG"/>
      <sheetName val="DG "/>
      <sheetName val="⁋㌱Ա_x0000_䭔㌱س_x0000_䭔ㄠㄴ_x0006_牴湯⁧琠湯౧_x0000_杮楨搠湩⵨偃_x0006_匀저፺"/>
      <sheetName val="CV di ngoai to~g"/>
      <sheetName val="⁋㌱Ա_x0000_䭔㌱س_x0000_䭔ㄠㄴ_x0006_牴湯⁧琠湯౧_x0000_杮楨搠湩⵨偃_x0006_匀㠀ᎍ"/>
      <sheetName val="_x0000__x000f__x0000__x0000__x0000_‚헾】"/>
      <sheetName val="_x000d_â_x0005__x0000_"/>
      <sheetName val="tt chu don"/>
      <sheetName val="XXXXX_XX"/>
      <sheetName val="⁋㌱Ա_x0000_䭔㌱س_x0000_䭔ㄠㄴ_x0006_牴湯⁧琠湯౧_x0000_杮楨搠湩⵨偃_x0006_匀栀▆"/>
      <sheetName val="⁋㌱Ա_x0000_䭔㌱س_x0000_䭔ㄠㄴ_x0006_牴湯⁧琠湯౧_x0000_杮楨搠湩⵨偃_x0006_匀╿"/>
      <sheetName val="_x0014_M01"/>
      <sheetName val="DGþ"/>
      <sheetName val="PNT_QUO"/>
      <sheetName val="PNghiÖm VL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nam2004"/>
      <sheetName val="Dhp+d"/>
      <sheetName val="T[ 131"/>
      <sheetName val="DC0#"/>
      <sheetName val="_x000f_p m!i 284"/>
      <sheetName val="AA"/>
      <sheetName val="tuong"/>
      <sheetName val="chie԰_x0000__x0000__x0000_Ȁ_x0000_"/>
      <sheetName val="Ho la "/>
      <sheetName val="Thue NK"/>
      <sheetName val="Hang NK"/>
      <sheetName val="GS08)B.hµng"/>
      <sheetName val="chieud"/>
      <sheetName val="Tong hop ၑL48 - 2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CDKTJT03"/>
      <sheetName val="Tong hnp QL47"/>
      <sheetName val="Cong baj 2x1,5"/>
      <sheetName val="nghi dinhmCP"/>
      <sheetName val="I_x0005__x0000__x0000_"/>
      <sheetName val="_x0000__x000f__x0000__x0000__x0000__x0005__x0000__x0000_"/>
      <sheetName val="CVpden trong tong"/>
      <sheetName val="5 nam (tach) x2)"/>
      <sheetName val="_x0000_۸ܪ࢈ܪ_x0000_"/>
      <sheetName val="Chi tiet"/>
      <sheetName val="HHQ2"/>
      <sheetName val="Quy I"/>
      <sheetName val="PTPQIII"/>
      <sheetName val="QuyIII"/>
      <sheetName val="Quy II"/>
      <sheetName val="Q.IV"/>
      <sheetName val="PTPQIV"/>
      <sheetName val="6TDN"/>
      <sheetName val="PTP"/>
      <sheetName val="PTPQII"/>
      <sheetName val="S2_x0000__x0000_1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DUONG BDT 11  823282ms Hao"/>
      <sheetName val="CKTANDINHT1 782346 Huong (2)"/>
      <sheetName val="UNZAT01743972- Phuong(vp) (2)"/>
      <sheetName val="LONGVANT12 759469 Ms Van (2)"/>
      <sheetName val="Cong ban 1,5_x0013_?"/>
      <sheetName val="⁋㌱Ա_x0000_䭔㌱س_x0000_䭔ㄠㄴ_x0006_牴湯⁧琠湯౧_x0000_杮楨搠湩⵨偃_x0006_匀頀ᎆ"/>
      <sheetName val="⁋㌱Ա_x0000_䭔㌱س_x0000_䭔ㄠㄴ_x0006_牴湯⁧琠湯౧_x0000_杮楨搠湩⵨偃_x0006_匀䈀ᅪ"/>
      <sheetName val="Temp"/>
      <sheetName val="TO 141"/>
      <sheetName val="⁋㌱Ա_x0000_䭔㌱س_x0000_䭔ㄠㄴ_x0006_牴湯⁧琠湯౧_x0000_杮楨搠湩⵨偃_x0006_匀렀቟"/>
      <sheetName val="Tong hopQ48­1"/>
      <sheetName val="DGh"/>
      <sheetName val="tra-vat-lieu"/>
      <sheetName val="XL4Toppy"/>
      <sheetName val="Op?mai 280"/>
      <sheetName val="chieud_x0005_???"/>
      <sheetName val="Op mai 2_x000c_?"/>
      <sheetName val="?bÑi_x0003_????²r_x0013_?"/>
      <sheetName val="?_x000f_???½"/>
      <sheetName val="??²r"/>
      <sheetName val="?????M pc_x0006_??CamPh??"/>
      <sheetName val="?_x000d_???âO"/>
      <sheetName val="Cong ban 1,5„—_x0013_?"/>
      <sheetName val="??"/>
      <sheetName val="gia x? may"/>
      <sheetName val="⁋㌱Ա?䭔㌱س?䭔ㄠㄴ_x0006_牴湯⁧琠湯౧?杮楨搠湩⵨偃_x0006_匀敨瑥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bÑi_x0003__x0000_²r_x0013_"/>
      <sheetName val="bÑi_x0003__x0000_²r_x0013_("/>
      <sheetName val="_x0000__x000f__x0000__x0000__x0000_‚眨,"/>
      <sheetName val="_x0000__x000f__x0000__x0000__x0000_‚禈."/>
      <sheetName val="bÑi_x0003__x0000_²r_x0013_"/>
      <sheetName val="gìIÏÝ_x001c_齘_x0013_龜저ងఀ"/>
      <sheetName val="_x0000__x000f__x0000__x0000__x0000_‚稸1"/>
      <sheetName val="DG("/>
      <sheetName val="bÑi_x0003_?²r_x0013_?"/>
      <sheetName val="T±1 "/>
      <sheetName val="411"/>
      <sheetName val="632"/>
      <sheetName val="333"/>
      <sheetName val="1uÝ1"/>
      <sheetName val="TH Ky Afh"/>
      <sheetName val="KHTS_x0000__x000d_2"/>
      <sheetName val="LuÞ_x0016_gT2"/>
      <sheetName val="luongt_x0000_ang12"/>
      <sheetName val="FORM (c"/>
      <sheetName val="02.05.07"/>
      <sheetName val="03.05.07"/>
      <sheetName val="04.05.07"/>
      <sheetName val="05.05.07"/>
      <sheetName val="06.05.07"/>
      <sheetName val="07.05.07"/>
      <sheetName val="08.05.07"/>
      <sheetName val="09.05.07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[PNT-P3.xls?KQKDKT'04-1"/>
      <sheetName val="CV di ngoai tone (2)"/>
      <sheetName val="[PNT-P3.xlsMMatduong"/>
      <sheetName val="???_x0000_???_x0000_???_x0006_??????_x0000_??????_x0006_???"/>
      <sheetName val="[PNT-P3.xls]XXXXX\XX"/>
      <sheetName val="[PNT-P3.xls]C/c t)eu"/>
      <sheetName val="[PNT-P3.xls]C4ulu/ngq.1.05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_x0000__x000f__x0000_︀ᇕ԰_x0000_缀"/>
      <sheetName val="[PNT-P3.xlsѝKQKDKTﴀ셅u淪洂"/>
      <sheetName val="gìIÏÝ_x001c_齘_x0013_龜저ᥲఀ"/>
      <sheetName val="CDÕTKT2002"/>
      <sheetName val="TK33313"/>
      <sheetName val="UK 911"/>
      <sheetName val="CEPS1"/>
      <sheetName val="Km285"/>
      <sheetName val="TH  goi _x0014_-x"/>
      <sheetName val="_x0000__x0000_di trong  tong"/>
      <sheetName val="GS09-chi TM"/>
      <sheetName val="⁋㌱Ա_x0000_䭔㌱س_x0000_䭔ㄠㄴ_x0006_牴湯⁧琠湯౧_x0000_杮楨搠湩⵨偃_x0006_匀ࠀ╵"/>
      <sheetName val="⁋㌱Ա_x0000_䭔㌱س_x0000_䭔ㄠㄴ_x0006_牴湯⁧琠湯౧_x0000_杮楨搠湩⵨偃_x0006_匀렀፶"/>
      <sheetName val="⁋㌱Ա_x0000_䭔㌱س_x0000_䭔ㄠㄴ_x0006_牴湯⁧琠湯౧_x0000_杮楨搠湩⵨偃_x0006_匀԰_x0000_"/>
      <sheetName val="⁋㌱Ա_x0000_䭔㌱س_x0000_䭔ㄠㄴ_x0006_牴湯⁧琠湯౧_x0000_杮楨搠湩⵨偃_x0006_匀㠀Ẅ"/>
      <sheetName val="⁋㌱Ա_x0000_䭔㌱س_x0000_䭔ㄠㄴ_x0006_牴湯⁧琠湯౧_x0000_杮楨搠湩⵨偃_x0006_匀᥸"/>
      <sheetName val="⁋㌱Ա_x0000_䭔㌱س_x0000_䭔ㄠㄴ_x0006_牴湯⁧琠湯౧_x0000_杮楨搠湩⵨偃_x0006_匀栀ṵ"/>
      <sheetName val="⁋㌱Ա_x0000_䭔㌱س_x0000_䭔ㄠㄴ_x0006_牴湯⁧琠湯౧_x0000_杮楨搠湩⵨偃_x0006_匀︀㗕"/>
      <sheetName val="⁋㌱Ա_x0000_䭔㌱س_x0000_䭔ㄠㄴ_x0006_牴湯⁧琠湯౧_x0000_杮楨搠湩⵨偃_x0006_匀렀⪈"/>
      <sheetName val="⁋㌱Ա_x0000_䭔㌱س_x0000_䭔ㄠㄴ_x0006_牴湯⁧琠湯౧_x0000_杮楨搠湩⵨偃_x0006_匀⠀⩶"/>
      <sheetName val="⁋㌱Ա_x0000_䭔㌱س_x0000_䭔ㄠㄴ_x0006_牴湯⁧琠湯౧_x0000_杮楨搠湩⵨偃_x0006_匀⎅"/>
      <sheetName val="⁋㌱Ա_x0000_䭔㌱س_x0000_䭔ㄠㄴ_x0006_牴湯⁧琠湯౧_x0000_杮楨搠湩⵨偃_x0006_匀᠀⍺"/>
      <sheetName val="⁋㌱Ա_x0000_䭔㌱س_x0000_䭔ㄠㄴ_x0006_牴湯⁧琠湯౧_x0000_杮楨搠湩⵨偃_x0006_匀ࠀ⩷"/>
      <sheetName val="QUY IV _x0005__x0000_"/>
      <sheetName val="p"/>
      <sheetName val="KHTS"/>
      <sheetName val="co_x0005__x0000__x0000__x0000_"/>
      <sheetName val="Tong hop Mctduong"/>
      <sheetName val="KHTS?_x000d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/>
      <sheetData sheetId="47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 refreshError="1"/>
      <sheetData sheetId="489"/>
      <sheetData sheetId="490"/>
      <sheetData sheetId="49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 refreshError="1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 refreshError="1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 refreshError="1"/>
      <sheetData sheetId="584" refreshError="1"/>
      <sheetData sheetId="585"/>
      <sheetData sheetId="586" refreshError="1"/>
      <sheetData sheetId="587" refreshError="1"/>
      <sheetData sheetId="588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/>
      <sheetData sheetId="615"/>
      <sheetData sheetId="616"/>
      <sheetData sheetId="617"/>
      <sheetData sheetId="618"/>
      <sheetData sheetId="619" refreshError="1"/>
      <sheetData sheetId="620" refreshError="1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 refreshError="1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 refreshError="1"/>
      <sheetData sheetId="703" refreshError="1"/>
      <sheetData sheetId="704"/>
      <sheetData sheetId="705" refreshError="1"/>
      <sheetData sheetId="706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/>
      <sheetData sheetId="750"/>
      <sheetData sheetId="751"/>
      <sheetData sheetId="752"/>
      <sheetData sheetId="753"/>
      <sheetData sheetId="754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DTK1"/>
      <sheetName val="NKSC1"/>
      <sheetName val="CDKT(3)"/>
      <sheetName val="BCDTCP1"/>
      <sheetName val="Sheet3"/>
      <sheetName val="00000000"/>
      <sheetName val="415"/>
      <sheetName val="421"/>
      <sheetName val="511.BT"/>
      <sheetName val="631.BT"/>
      <sheetName val="642"/>
      <sheetName val="bccn"/>
      <sheetName val="bcnvkd"/>
      <sheetName val="cdtk"/>
      <sheetName val="KE HOACH"/>
      <sheetName val="CDKT"/>
      <sheetName val="BCDTCP"/>
      <sheetName val="10000000"/>
      <sheetName val="20000000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TL10PH"/>
      <sheetName val="bth "/>
      <sheetName val="Khoan"/>
      <sheetName val="cvc"/>
      <sheetName val="bcl "/>
      <sheetName val="THKP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Sheet4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hep be"/>
      <sheetName val="Thep than"/>
      <sheetName val="Thep xa mu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m248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5"/>
      <sheetName val="DB"/>
      <sheetName val="XXXXXXXX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Sheet6"/>
      <sheetName val="Congty"/>
      <sheetName val="VPPN"/>
      <sheetName val="XN74"/>
      <sheetName val="XN54"/>
      <sheetName val="XN33"/>
      <sheetName val="NK96"/>
      <sheetName val="XL4Test5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HTSCD1"/>
      <sheetName val="KHTSCD2"/>
      <sheetName val="SoCaiTM"/>
      <sheetName val="NK"/>
      <sheetName val="PhieuKT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Thau"/>
      <sheetName val="CT-BT"/>
      <sheetName val="Xa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onghop"/>
      <sheetName val="Sheet7"/>
      <sheetName val="TH du toan "/>
      <sheetName val="Du toan "/>
      <sheetName val="C.Tinh"/>
      <sheetName val="TK_cap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H"/>
      <sheetName val="Sheet10"/>
      <sheetName val="Trich Ngang"/>
      <sheetName val="Danh sach Rieng"/>
      <sheetName val="Dia Diem Thuc Tap"/>
      <sheetName val="De Tai Thuc T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CT 03"/>
      <sheetName val="TH 03"/>
      <sheetName val="CamPha"/>
      <sheetName val="MongCai"/>
      <sheetName val="30000000"/>
      <sheetName val="40000000"/>
      <sheetName val="50000000"/>
      <sheetName val="60000000"/>
      <sheetName val="70000000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 KQTH quy hoach 135"/>
      <sheetName val="Bao cao KQTH quy hoach 135"/>
      <sheetName val="Nhap_lieu"/>
      <sheetName val="Khoiluong"/>
      <sheetName val="Vattu"/>
      <sheetName val="Trungchuyen"/>
      <sheetName val="Bu"/>
      <sheetName val="Chitiet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XXXXXX_xda24_X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HHVt "/>
      <sheetName val="Co~g hop 1,5x1,5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[IBASE2.XLSѝTNHNoi"/>
      <sheetName val="TH_BQ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GIA NUOC"/>
      <sheetName val="GIA DIEN THOAI"/>
      <sheetName val="GIA DIEN"/>
      <sheetName val="chiet tinh XD"/>
      <sheetName val="Triet T"/>
      <sheetName val="Nhap lieu"/>
      <sheetName val="PGT"/>
      <sheetName val="Tien dien"/>
      <sheetName val="Thue GTGT"/>
      <sheetName val="Bia1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CV di trong  dong"/>
      <sheetName val="Phan tich gia"/>
      <sheetName val="pHAN CONG"/>
      <sheetName val="GIA XD"/>
      <sheetName val="Chart3"/>
      <sheetName val="Chart2"/>
      <sheetName val="HD1"/>
      <sheetName val="HD4"/>
      <sheetName val="HD3"/>
      <sheetName val="HD5"/>
      <sheetName val="HD7"/>
      <sheetName val="HD6"/>
      <sheetName val="HD2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THQI"/>
      <sheetName val="T6"/>
      <sheetName val="THQII"/>
      <sheetName val="Trung"/>
      <sheetName val="THQIII"/>
      <sheetName val="THT nam 04"/>
      <sheetName val="142201ȭT4"/>
      <sheetName val="T8-9)"/>
      <sheetName val="Nhap_lieÈ"/>
      <sheetName val="BaTrieu-L.con"/>
      <sheetName val="EDT - Ro"/>
      <sheetName val="2.74"/>
      <sheetName val="PNT-QUOT-#3"/>
      <sheetName val="COAT&amp;WRAP-QIOT-#3"/>
      <sheetName val="THKP"/>
      <sheetName val="BCDSPS"/>
      <sheetName val="BCDKT"/>
      <sheetName val=""/>
      <sheetName val=".tuanM"/>
      <sheetName val="Dinh_ha nha"/>
      <sheetName val="[IBASE2.XLS}BHXH"/>
      <sheetName val="01"/>
      <sheetName val="THU T12"/>
      <sheetName val="CHI T12"/>
      <sheetName val="THU T11"/>
      <sheetName val="CHI T11"/>
      <sheetName val="THU T10"/>
      <sheetName val="CHI T10"/>
      <sheetName val="THU T9"/>
      <sheetName val="CHI T9"/>
      <sheetName val="THU T8"/>
      <sheetName val="CHI T8"/>
      <sheetName val="THU T7"/>
      <sheetName val="CHI T7"/>
      <sheetName val="THU T6"/>
      <sheetName val="CHI T6"/>
      <sheetName val="THU T5"/>
      <sheetName val="CHI T5"/>
      <sheetName val="THU T4"/>
      <sheetName val="CHI T4"/>
      <sheetName val="THU T3"/>
      <sheetName val="CHI T3"/>
      <sheetName val="THU T2"/>
      <sheetName val="CHI T2"/>
      <sheetName val="THU T1"/>
      <sheetName val="CHI T1"/>
      <sheetName val="CDSM (2)"/>
      <sheetName val="02.1"/>
      <sheetName val="2.1"/>
      <sheetName val="2.3"/>
      <sheetName val="02.3"/>
      <sheetName val="05"/>
      <sheetName val="03"/>
      <sheetName val="06"/>
      <sheetName val="B 01"/>
      <sheetName val="B 03"/>
      <sheetName val="D 13"/>
      <sheetName val="Q-03"/>
      <sheetName val="Q-04"/>
      <sheetName val="Q-05"/>
      <sheetName val="D15"/>
      <sheetName val="D20"/>
      <sheetName val="D19"/>
      <sheetName val="120"/>
      <sheetName val="IFAD"/>
      <sheetName val="CVHN"/>
      <sheetName val="TCVM"/>
      <sheetName val="RIDP"/>
      <sheetName val="LDNN"/>
      <sheetName val="BTH Phieu thu"/>
      <sheetName val="BTH Phieu chi"/>
      <sheetName val="NK-SC"/>
      <sheetName val="SCT NVL"/>
      <sheetName val="NK SO CAI"/>
      <sheetName val="SCT TK 331"/>
      <sheetName val="So CFSXKD"/>
      <sheetName val="SCT  TK 131"/>
      <sheetName val="So TGNH 2003"/>
      <sheetName val="So quy TM 2002"/>
      <sheetName val="The tinh Z"/>
      <sheetName val="So kho nguyen vat lieu"/>
      <sheetName val="BTH NVL"/>
      <sheetName val="So theo doi thue GTGT"/>
      <sheetName val="BC thanh QT hoa don nam 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e"/>
      <sheetName val="Sheed5"/>
      <sheetName val="TL"/>
      <sheetName val="GK"/>
      <sheetName val="CB"/>
      <sheetName val="VP"/>
      <sheetName val="Km274-Km274"/>
      <sheetName val="Km27'-Km278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KHVô XL"/>
      <sheetName val="Coc 6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Bia¸"/>
      <sheetName val="T8-9B"/>
      <sheetName val="T8-9þ"/>
      <sheetName val="Nhap_lie"/>
      <sheetName val="Nhap_lie("/>
      <sheetName val="Mix-Tarpaulin"/>
      <sheetName val="Tarpaulin"/>
      <sheetName val="Price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Bia_x0018_"/>
      <sheetName val="QD cua HDQT (ÿÿ"/>
      <sheetName val="ÿÿÿÿi ngoai tongÿÿ2)"/>
      <sheetName val="΄Cxdcb"/>
      <sheetName val="HD CTrinh1"/>
      <sheetName val="HD benA"/>
      <sheetName val="KHTC"/>
      <sheetName val="BCTC"/>
      <sheetName val="Soqui"/>
      <sheetName val="Tienvay"/>
      <sheetName val="CTthanhtoan"/>
      <sheetName val="CTietHD"/>
      <sheetName val="Theodoi HD"/>
      <sheetName val="Theodoi HD (2)"/>
      <sheetName val="VLieu"/>
      <sheetName val="May"/>
      <sheetName val="NCong"/>
      <sheetName val="gia vt,nc,may"/>
      <sheetName val="Khac DP"/>
      <sheetName val="Khoi than "/>
      <sheetName val="B3_208_than"/>
      <sheetName val="B3_208_TU"/>
      <sheetName val="B3_208_TW"/>
      <sheetName val="B3_208_DP"/>
      <sheetName val="B3_208_khac"/>
      <sheetName val="Sheet11"/>
      <sheetName val="Sheet12"/>
      <sheetName val="BC§ 2001"/>
      <sheetName val="BBC§ 2002"/>
      <sheetName val="TSC§ 2001"/>
      <sheetName val="TSc® 2002"/>
      <sheetName val="Thang1"/>
      <sheetName val="Thang2"/>
      <sheetName val="Thang3"/>
      <sheetName val="Thang 4"/>
      <sheetName val="23+32þ"/>
      <sheetName val="[IBASE2.XLS_Tong hop Matduong"/>
      <sheetName val="PXKT1"/>
      <sheetName val="PXKT2"/>
      <sheetName val="PXKT3"/>
      <sheetName val="PXKT4"/>
      <sheetName val="PXKT5"/>
      <sheetName val="May khau"/>
      <sheetName val="PXKT6Via 11"/>
      <sheetName val="PXKT7"/>
      <sheetName val="PXKTLo Thien V 14A"/>
      <sheetName val="V14 phu"/>
      <sheetName val="V15"/>
      <sheetName val="V7"/>
      <sheetName val="V9"/>
      <sheetName val="Via 16 Lthien"/>
      <sheetName val="V6a"/>
      <sheetName val="PXKT8"/>
      <sheetName val="XXXXXXX0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7 THAI NGUYEN"/>
      <sheetName val="[IBASE2.XLS䁝BC6tT17"/>
      <sheetName val="TK13_x0005_"/>
      <sheetName val="02"/>
      <sheetName val="04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Bia¬"/>
      <sheetName val="THQþ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KQKDKT#04-1"/>
      <sheetName val="VtuHaTheSauTBABenThuy1 Ш2)"/>
      <sheetName val="GIA 뭼UOC"/>
      <sheetName val="Soqu_x0005__x0000__x0000_"/>
      <sheetName val="T8-9@"/>
      <sheetName val="Tonf hop"/>
      <sheetName val="CoquyTM"/>
      <sheetName val="_x0000_"/>
      <sheetName val="TH_B¸"/>
      <sheetName val="CongNo"/>
      <sheetName val="TD khao sat"/>
      <sheetName val="_x0000__x0000__x0005__x0000__x0000_"/>
      <sheetName val="CHITIET VL-NC"/>
      <sheetName val="DON GIA"/>
      <sheetName val="Km282-Km_x0003_?3"/>
      <sheetName val="T8-9_x0008_"/>
      <sheetName val="det VP"/>
      <sheetName val="det hn"/>
      <sheetName val="19-5"/>
      <sheetName val="X26-2"/>
      <sheetName val="x26"/>
      <sheetName val="chi Hieu"/>
      <sheetName val="c thoa"/>
      <sheetName val="A thanh - DL"/>
      <sheetName val="A Tuyen"/>
      <sheetName val="A Tien -laphu"/>
      <sheetName val="A Thang- laphu"/>
      <sheetName val="DMHN"/>
      <sheetName val="A Dong"/>
      <sheetName val="27-7 NB"/>
      <sheetName val="ATuan-PN"/>
      <sheetName val="X20"/>
      <sheetName val="xn 5"/>
      <sheetName val="PKD X20"/>
      <sheetName val="da giay SG"/>
      <sheetName val="dagiay XK"/>
      <sheetName val="DK Dong xuan"/>
      <sheetName val="chu Ton"/>
      <sheetName val="minh tri"/>
      <sheetName val="viet huy"/>
      <sheetName val="thanh ha"/>
      <sheetName val="O Su"/>
      <sheetName val="A Ha-DL"/>
      <sheetName val="Vinh oanh"/>
      <sheetName val="chi Thuy"/>
      <sheetName val="chu Hong"/>
      <sheetName val="thuy- may"/>
      <sheetName val="CHuong(VT)"/>
      <sheetName val="XNK-hnam"/>
      <sheetName val="7-5HQ"/>
      <sheetName val="vu yen"/>
      <sheetName val="Du_lieu"/>
      <sheetName val="lapdap TB "/>
      <sheetName val="ESTI."/>
      <sheetName val="DI-ESTI"/>
      <sheetName val="THTBþ"/>
      <sheetName val="nghi dinh-_x0004__x0010_"/>
      <sheetName val="Chart䀀"/>
      <sheetName val="T8-9("/>
      <sheetName val=" GT CPhi tung dot"/>
      <sheetName val="Cong hop 2,0ࡸ2,0"/>
      <sheetName val="Biaþ"/>
      <sheetName val="Luot"/>
      <sheetName val="IBASE2"/>
      <sheetName val="T8-9h"/>
      <sheetName val="T8-9X"/>
      <sheetName val="MTL$-INTER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/>
      <sheetData sheetId="713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 refreshError="1"/>
      <sheetData sheetId="737" refreshError="1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 refreshError="1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/>
      <sheetData sheetId="857" refreshError="1"/>
      <sheetData sheetId="858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 refreshError="1"/>
      <sheetData sheetId="904" refreshError="1"/>
      <sheetData sheetId="905"/>
      <sheetData sheetId="906"/>
      <sheetData sheetId="907"/>
      <sheetData sheetId="908"/>
      <sheetData sheetId="909"/>
      <sheetData sheetId="910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/>
      <sheetData sheetId="1168" refreshError="1"/>
      <sheetData sheetId="1169" refreshError="1"/>
      <sheetData sheetId="117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415"/>
      <sheetName val="421"/>
      <sheetName val="511.BT"/>
      <sheetName val="631.BT"/>
      <sheetName val="642"/>
      <sheetName val="NKSC1"/>
      <sheetName val="CDKT"/>
      <sheetName val="BCDTCP"/>
      <sheetName val="00000000"/>
      <sheetName val="10000000"/>
      <sheetName val="20000000"/>
      <sheetName val="giao nv TH chong qua tai dot 3"/>
      <sheetName val="ton tai cac tram dong dien"/>
      <sheetName val="chong qua tai dot 3"/>
      <sheetName val="cac du an"/>
      <sheetName val="Chong qua tai dot 3 moi"/>
      <sheetName val="H.so tram chong qua tai dot 3"/>
      <sheetName val="cac tram dong dien"/>
      <sheetName val="Bieu ngang"/>
      <sheetName val="T.van gs"/>
      <sheetName val="23 tram von WB"/>
      <sheetName val="Chi phi den bu A"/>
      <sheetName val="Sheet1"/>
      <sheetName val="__ MTL"/>
      <sheetName val="__ DI"/>
      <sheetName val="CAN DOI"/>
      <sheetName val="GIA TRI"/>
      <sheetName val="NO-DIEN"/>
      <sheetName val="NO-KHUONG"/>
      <sheetName val="NO-DUNG"/>
      <sheetName val="NO-DU"/>
      <sheetName val="TC NV"/>
      <sheetName val="NHAP"/>
      <sheetName val="khuong"/>
      <sheetName val="du"/>
      <sheetName val="dien"/>
      <sheetName val="dung"/>
      <sheetName val="NO-BANG"/>
      <sheetName val="ton kho"/>
      <sheetName val="bang"/>
      <sheetName val="XL4Poppy"/>
      <sheetName val="Daily"/>
      <sheetName val="Data-input"/>
      <sheetName val="Data"/>
      <sheetName val="TK12"/>
      <sheetName val="XXXXXXXX"/>
      <sheetName val="IBASE"/>
      <sheetName val="MTL$-INT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ia"/>
      <sheetName val="bieu05(TPKT)"/>
      <sheetName val="bieu06 (huyen)"/>
      <sheetName val="biendongdt"/>
      <sheetName val="cogioihoa"/>
      <sheetName val="giong"/>
      <sheetName val="sosanh(lua)"/>
      <sheetName val="sosanh(chung)"/>
      <sheetName val="XL4Poppy"/>
      <sheetName val="ESTI.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ia"/>
      <sheetName val="bieu05(TPKT)"/>
      <sheetName val="bieu06 (huyen)"/>
      <sheetName val="biendongdt"/>
      <sheetName val="cogioihoa"/>
      <sheetName val="giong"/>
      <sheetName val="sosanh(lua)"/>
      <sheetName val="sosanh(chung)"/>
      <sheetName val="XL4Poppy"/>
      <sheetName val="ESTI."/>
      <sheetName val="DI-ESTI"/>
      <sheetName val="ma-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p nhat phan mem TS"/>
      <sheetName val="Cap nhat phan mem LN"/>
      <sheetName val="Cap nhat phan mem CN"/>
      <sheetName val="Cap nhat Phan mem TT"/>
      <sheetName val="Tuan 24 (2018)"/>
      <sheetName val="Tuan 24 (2019)"/>
      <sheetName val="BC_NSSL"/>
      <sheetName val="Bieu tinh toan TT"/>
      <sheetName val="Nháp"/>
      <sheetName val="TH cac linh vuc"/>
      <sheetName val="Thang 3-2017"/>
      <sheetName val="Cap nhat Phan mem (2)"/>
      <sheetName val="Cap nhat PM (Qui)"/>
      <sheetName val="Cap nhat PM (Thang)"/>
      <sheetName val="Giá_T1"/>
      <sheetName val="Giá T2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33"/>
  <sheetViews>
    <sheetView topLeftCell="A7" workbookViewId="0">
      <selection activeCell="C19" sqref="C19"/>
    </sheetView>
  </sheetViews>
  <sheetFormatPr defaultRowHeight="12.75"/>
  <cols>
    <col min="1" max="1" width="74.28515625" style="99" customWidth="1"/>
    <col min="2" max="2" width="9.140625" style="99"/>
    <col min="3" max="4" width="8.5703125" style="99" customWidth="1"/>
    <col min="5" max="5" width="7.7109375" style="99" customWidth="1"/>
    <col min="6" max="6" width="11.28515625" style="99" customWidth="1"/>
    <col min="7" max="16384" width="9.140625" style="99"/>
  </cols>
  <sheetData>
    <row r="1" spans="1:1" ht="18">
      <c r="A1" s="163" t="s">
        <v>108</v>
      </c>
    </row>
    <row r="2" spans="1:1" ht="18">
      <c r="A2" s="163" t="s">
        <v>442</v>
      </c>
    </row>
    <row r="3" spans="1:1" ht="18">
      <c r="A3" s="163"/>
    </row>
    <row r="6" spans="1:1" ht="14.25">
      <c r="A6" s="164"/>
    </row>
    <row r="11" spans="1:1" ht="30.75">
      <c r="A11" s="10" t="s">
        <v>109</v>
      </c>
    </row>
    <row r="12" spans="1:1" ht="9.9499999999999993" customHeight="1"/>
    <row r="13" spans="1:1" ht="30">
      <c r="A13" s="165" t="s">
        <v>110</v>
      </c>
    </row>
    <row r="14" spans="1:1" ht="9.9499999999999993" customHeight="1">
      <c r="A14" s="165"/>
    </row>
    <row r="15" spans="1:1" ht="30">
      <c r="A15" s="165" t="s">
        <v>111</v>
      </c>
    </row>
    <row r="16" spans="1:1" ht="9.9499999999999993" customHeight="1">
      <c r="A16" s="165"/>
    </row>
    <row r="17" spans="1:1" ht="30">
      <c r="A17" s="165" t="s">
        <v>533</v>
      </c>
    </row>
    <row r="22" spans="1:1" ht="16.5">
      <c r="A22" s="166" t="s">
        <v>112</v>
      </c>
    </row>
    <row r="23" spans="1:1" ht="16.5">
      <c r="A23" s="166" t="s">
        <v>113</v>
      </c>
    </row>
    <row r="24" spans="1:1" ht="16.5">
      <c r="A24" s="166" t="s">
        <v>113</v>
      </c>
    </row>
    <row r="32" spans="1:1" ht="16.5">
      <c r="A32" s="167"/>
    </row>
    <row r="33" spans="1:1" ht="16.5">
      <c r="A33" s="241" t="s">
        <v>534</v>
      </c>
    </row>
  </sheetData>
  <conditionalFormatting sqref="A1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rintOptions horizontalCentered="1"/>
  <pageMargins left="0.39370078740157483" right="0.39370078740157483" top="0.59055118110236227" bottom="0.43307086614173229" header="0.19685039370078741" footer="0.47244094488188981"/>
  <pageSetup paperSize="11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8">
    <tabColor theme="6"/>
  </sheetPr>
  <dimension ref="A1:P20"/>
  <sheetViews>
    <sheetView workbookViewId="0">
      <selection activeCell="A28" sqref="A28"/>
    </sheetView>
  </sheetViews>
  <sheetFormatPr defaultRowHeight="12.75"/>
  <cols>
    <col min="1" max="1" width="30.7109375" style="379" customWidth="1"/>
    <col min="2" max="2" width="7.7109375" style="379" customWidth="1"/>
    <col min="3" max="5" width="8.7109375" style="379" customWidth="1"/>
    <col min="6" max="6" width="13.140625" style="379" customWidth="1"/>
    <col min="7" max="7" width="14.28515625" style="379" customWidth="1"/>
    <col min="8" max="11" width="9.85546875" style="379" customWidth="1"/>
    <col min="12" max="12" width="2.5703125" style="379" customWidth="1"/>
    <col min="13" max="13" width="2.7109375" style="379" customWidth="1"/>
    <col min="14" max="16384" width="9.140625" style="379"/>
  </cols>
  <sheetData>
    <row r="1" spans="1:16" ht="20.100000000000001" customHeight="1">
      <c r="A1" s="743" t="s">
        <v>595</v>
      </c>
    </row>
    <row r="2" spans="1:16" ht="20.100000000000001" customHeight="1">
      <c r="A2" s="378"/>
    </row>
    <row r="3" spans="1:16" ht="20.100000000000001" customHeight="1"/>
    <row r="4" spans="1:16" s="380" customFormat="1" ht="20.100000000000001" customHeight="1">
      <c r="A4" s="381"/>
      <c r="B4" s="382" t="s">
        <v>337</v>
      </c>
      <c r="C4" s="382" t="s">
        <v>337</v>
      </c>
      <c r="D4" s="805" t="s">
        <v>338</v>
      </c>
      <c r="E4" s="805"/>
      <c r="G4" s="379"/>
      <c r="H4" s="379"/>
      <c r="I4" s="379"/>
      <c r="J4" s="379"/>
      <c r="K4" s="379"/>
      <c r="L4" s="379"/>
      <c r="M4" s="379"/>
      <c r="N4" s="379"/>
      <c r="O4" s="379"/>
      <c r="P4" s="379"/>
    </row>
    <row r="5" spans="1:16" s="380" customFormat="1" ht="15.95" customHeight="1">
      <c r="A5" s="383"/>
      <c r="B5" s="384" t="s">
        <v>339</v>
      </c>
      <c r="C5" s="384" t="s">
        <v>339</v>
      </c>
      <c r="D5" s="806" t="s">
        <v>340</v>
      </c>
      <c r="E5" s="806"/>
      <c r="G5" s="379"/>
      <c r="H5" s="379"/>
      <c r="I5" s="379"/>
      <c r="J5" s="379"/>
      <c r="K5" s="379"/>
      <c r="L5" s="379"/>
      <c r="M5" s="379"/>
      <c r="N5" s="379"/>
      <c r="O5" s="379"/>
      <c r="P5" s="379"/>
    </row>
    <row r="6" spans="1:16" s="380" customFormat="1" ht="15.95" customHeight="1">
      <c r="A6" s="385"/>
      <c r="B6" s="384" t="s">
        <v>592</v>
      </c>
      <c r="C6" s="384" t="s">
        <v>593</v>
      </c>
      <c r="D6" s="384" t="s">
        <v>594</v>
      </c>
      <c r="E6" s="384" t="s">
        <v>593</v>
      </c>
      <c r="G6" s="379"/>
      <c r="H6" s="379"/>
      <c r="I6" s="379"/>
      <c r="J6" s="379"/>
      <c r="K6" s="379"/>
      <c r="L6" s="379"/>
      <c r="M6" s="379"/>
      <c r="N6" s="379"/>
      <c r="O6" s="379"/>
      <c r="P6" s="379"/>
    </row>
    <row r="7" spans="1:16" s="380" customFormat="1" ht="15.95" customHeight="1">
      <c r="A7" s="386"/>
      <c r="B7" s="384" t="s">
        <v>341</v>
      </c>
      <c r="C7" s="384" t="s">
        <v>342</v>
      </c>
      <c r="D7" s="384" t="s">
        <v>341</v>
      </c>
      <c r="E7" s="384" t="s">
        <v>342</v>
      </c>
      <c r="G7" s="379"/>
      <c r="H7" s="379"/>
      <c r="I7" s="379"/>
      <c r="J7" s="379"/>
      <c r="K7" s="379"/>
      <c r="L7" s="379"/>
      <c r="M7" s="379"/>
      <c r="N7" s="379"/>
      <c r="O7" s="379"/>
      <c r="P7" s="379"/>
    </row>
    <row r="8" spans="1:16" s="380" customFormat="1" ht="15.95" customHeight="1">
      <c r="A8" s="387"/>
      <c r="B8" s="388">
        <v>2019</v>
      </c>
      <c r="C8" s="388">
        <v>2019</v>
      </c>
      <c r="D8" s="388">
        <v>2019</v>
      </c>
      <c r="E8" s="388">
        <v>2019</v>
      </c>
      <c r="G8" s="379"/>
      <c r="H8" s="379"/>
      <c r="I8" s="379"/>
      <c r="J8" s="379"/>
      <c r="K8" s="379"/>
      <c r="L8" s="379"/>
      <c r="M8" s="379"/>
      <c r="N8" s="379"/>
      <c r="O8" s="379"/>
      <c r="P8" s="379"/>
    </row>
    <row r="9" spans="1:16" s="380" customFormat="1" ht="24.95" customHeight="1">
      <c r="A9" s="295" t="s">
        <v>642</v>
      </c>
      <c r="B9" s="780">
        <f>SUM(B10:B13)</f>
        <v>7867</v>
      </c>
      <c r="C9" s="780">
        <f>SUM(C10:C13)</f>
        <v>23969.3</v>
      </c>
      <c r="D9" s="783">
        <v>83.38</v>
      </c>
      <c r="E9" s="783">
        <v>93.63</v>
      </c>
      <c r="F9" s="781"/>
      <c r="G9" s="781"/>
      <c r="H9" s="379"/>
      <c r="I9" s="379"/>
      <c r="J9" s="379"/>
      <c r="K9" s="379"/>
      <c r="L9" s="379"/>
      <c r="M9" s="379"/>
      <c r="N9" s="379"/>
      <c r="O9" s="379"/>
      <c r="P9" s="379"/>
    </row>
    <row r="10" spans="1:16" s="380" customFormat="1" ht="24.95" customHeight="1">
      <c r="A10" s="389" t="s">
        <v>343</v>
      </c>
      <c r="B10" s="390">
        <v>58</v>
      </c>
      <c r="C10" s="390">
        <v>184.7</v>
      </c>
      <c r="D10" s="391">
        <v>82.86</v>
      </c>
      <c r="E10" s="391">
        <v>85.12</v>
      </c>
      <c r="F10" s="781"/>
      <c r="G10" s="784"/>
      <c r="H10" s="379"/>
      <c r="I10" s="379"/>
      <c r="J10" s="379"/>
      <c r="K10" s="379"/>
      <c r="L10" s="379"/>
      <c r="M10" s="379"/>
      <c r="N10" s="379"/>
      <c r="O10" s="379"/>
      <c r="P10" s="379"/>
    </row>
    <row r="11" spans="1:16" s="380" customFormat="1" ht="24.95" customHeight="1">
      <c r="A11" s="392" t="s">
        <v>344</v>
      </c>
      <c r="B11" s="393">
        <v>1970</v>
      </c>
      <c r="C11" s="393">
        <v>4770.6000000000004</v>
      </c>
      <c r="D11" s="391">
        <v>86.52</v>
      </c>
      <c r="E11" s="391">
        <v>89.42</v>
      </c>
      <c r="F11" s="782"/>
      <c r="G11" s="785"/>
      <c r="H11" s="379"/>
      <c r="I11" s="379"/>
      <c r="J11" s="379"/>
      <c r="K11" s="379"/>
      <c r="L11" s="379"/>
      <c r="M11" s="379"/>
      <c r="N11" s="379"/>
      <c r="O11" s="379"/>
      <c r="P11" s="379"/>
    </row>
    <row r="12" spans="1:16" s="380" customFormat="1" ht="24.95" customHeight="1">
      <c r="A12" s="392" t="s">
        <v>345</v>
      </c>
      <c r="B12" s="393">
        <v>3311</v>
      </c>
      <c r="C12" s="393">
        <v>12943</v>
      </c>
      <c r="D12" s="391">
        <v>71.2</v>
      </c>
      <c r="E12" s="391">
        <v>90.94</v>
      </c>
      <c r="F12" s="782"/>
      <c r="G12" s="785"/>
      <c r="H12" s="379"/>
      <c r="I12" s="379"/>
      <c r="J12" s="379"/>
      <c r="K12" s="379"/>
      <c r="L12" s="379"/>
      <c r="M12" s="379"/>
      <c r="N12" s="379"/>
      <c r="O12" s="379"/>
      <c r="P12" s="379"/>
    </row>
    <row r="13" spans="1:16" s="380" customFormat="1" ht="24.95" customHeight="1">
      <c r="A13" s="392" t="s">
        <v>346</v>
      </c>
      <c r="B13" s="393">
        <v>2528</v>
      </c>
      <c r="C13" s="393">
        <v>6071</v>
      </c>
      <c r="D13" s="391">
        <v>103.69</v>
      </c>
      <c r="E13" s="391">
        <v>104.41</v>
      </c>
      <c r="F13" s="782"/>
      <c r="G13" s="785"/>
      <c r="H13" s="379"/>
      <c r="I13" s="379"/>
      <c r="J13" s="379"/>
      <c r="K13" s="379"/>
      <c r="L13" s="379"/>
      <c r="M13" s="379"/>
      <c r="N13" s="379"/>
      <c r="O13" s="379"/>
      <c r="P13" s="379"/>
    </row>
    <row r="14" spans="1:16" s="380" customFormat="1" ht="24.95" customHeight="1">
      <c r="A14" s="191" t="s">
        <v>189</v>
      </c>
      <c r="B14" s="393">
        <v>973</v>
      </c>
      <c r="C14" s="393">
        <v>2404</v>
      </c>
      <c r="D14" s="391">
        <v>104.4</v>
      </c>
      <c r="E14" s="391">
        <v>104.73</v>
      </c>
      <c r="G14" s="379"/>
      <c r="H14" s="379"/>
      <c r="I14" s="379"/>
      <c r="J14" s="379"/>
      <c r="K14" s="379"/>
      <c r="L14" s="379"/>
      <c r="M14" s="379"/>
      <c r="N14" s="379"/>
      <c r="O14" s="379"/>
      <c r="P14" s="379"/>
    </row>
    <row r="15" spans="1:16" s="380" customFormat="1" ht="24.95" customHeight="1">
      <c r="A15" s="191" t="s">
        <v>596</v>
      </c>
      <c r="B15" s="393">
        <v>1555</v>
      </c>
      <c r="C15" s="393">
        <v>3667</v>
      </c>
      <c r="D15" s="391">
        <v>103.25</v>
      </c>
      <c r="E15" s="391">
        <v>104.21</v>
      </c>
      <c r="G15" s="379"/>
      <c r="H15" s="379"/>
      <c r="I15" s="379"/>
      <c r="J15" s="379"/>
      <c r="K15" s="379"/>
      <c r="L15" s="379"/>
      <c r="M15" s="379"/>
      <c r="N15" s="379"/>
      <c r="O15" s="379"/>
      <c r="P15" s="379"/>
    </row>
    <row r="16" spans="1:16" s="380" customFormat="1" ht="24.95" customHeight="1">
      <c r="A16" s="295" t="s">
        <v>190</v>
      </c>
      <c r="B16" s="393"/>
      <c r="C16" s="393"/>
      <c r="D16" s="391"/>
      <c r="E16" s="391"/>
      <c r="G16" s="379"/>
      <c r="H16" s="379"/>
      <c r="I16" s="379"/>
      <c r="J16" s="379"/>
      <c r="K16" s="379"/>
      <c r="L16" s="379"/>
      <c r="M16" s="379"/>
      <c r="N16" s="379"/>
      <c r="O16" s="379"/>
      <c r="P16" s="379"/>
    </row>
    <row r="17" spans="1:16" s="380" customFormat="1" ht="24.95" customHeight="1">
      <c r="A17" s="394" t="s">
        <v>347</v>
      </c>
      <c r="B17" s="393">
        <v>523</v>
      </c>
      <c r="C17" s="393">
        <v>1799</v>
      </c>
      <c r="D17" s="391">
        <v>104.39</v>
      </c>
      <c r="E17" s="391">
        <v>103.69</v>
      </c>
      <c r="G17" s="379"/>
      <c r="H17" s="379"/>
      <c r="I17" s="379"/>
      <c r="J17" s="379"/>
      <c r="K17" s="379"/>
      <c r="L17" s="379"/>
      <c r="M17" s="379"/>
      <c r="N17" s="379"/>
      <c r="O17" s="379"/>
      <c r="P17" s="379"/>
    </row>
    <row r="18" spans="1:16" s="380" customFormat="1" ht="24.95" customHeight="1">
      <c r="A18" s="394" t="s">
        <v>348</v>
      </c>
      <c r="B18" s="391">
        <v>0.15</v>
      </c>
      <c r="C18" s="742">
        <v>0.5</v>
      </c>
      <c r="D18" s="391">
        <v>50</v>
      </c>
      <c r="E18" s="391">
        <v>50</v>
      </c>
      <c r="G18" s="379"/>
      <c r="H18" s="379"/>
      <c r="I18" s="379"/>
      <c r="J18" s="379"/>
      <c r="K18" s="379"/>
      <c r="L18" s="379"/>
      <c r="M18" s="379"/>
      <c r="N18" s="379"/>
      <c r="O18" s="379"/>
      <c r="P18" s="379"/>
    </row>
    <row r="19" spans="1:16" ht="20.100000000000001" customHeight="1">
      <c r="A19" s="395"/>
      <c r="B19" s="396"/>
      <c r="C19" s="396"/>
      <c r="D19" s="396"/>
      <c r="E19" s="396"/>
    </row>
    <row r="20" spans="1:16" ht="20.100000000000001" customHeight="1"/>
  </sheetData>
  <mergeCells count="2">
    <mergeCell ref="D4:E4"/>
    <mergeCell ref="D5:E5"/>
  </mergeCells>
  <printOptions horizontalCentered="1"/>
  <pageMargins left="0.39370078740157483" right="0.39370078740157483" top="0.59055118110236227" bottom="0.62992125984251968" header="0.19685039370078741" footer="0.39370078740157483"/>
  <pageSetup paperSize="11" orientation="portrait" verticalDpi="300" r:id="rId1"/>
  <headerFooter alignWithMargins="0">
    <oddFooter>&amp;L&amp;"Times New Roman,Italic"&amp;8Thông báo Tình hình Kinh tế - xã hội 9 tháng đầu năm 2019
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9">
    <tabColor theme="6"/>
  </sheetPr>
  <dimension ref="A1:J21"/>
  <sheetViews>
    <sheetView topLeftCell="A13" workbookViewId="0">
      <selection activeCell="A28" sqref="A28"/>
    </sheetView>
  </sheetViews>
  <sheetFormatPr defaultRowHeight="12.75"/>
  <cols>
    <col min="1" max="1" width="33.7109375" customWidth="1"/>
    <col min="2" max="3" width="9.7109375" customWidth="1"/>
    <col min="4" max="4" width="11.28515625" customWidth="1"/>
    <col min="5" max="5" width="13.5703125" customWidth="1"/>
    <col min="6" max="6" width="12.42578125" customWidth="1"/>
    <col min="7" max="7" width="31.7109375" customWidth="1"/>
    <col min="8" max="8" width="13.7109375" customWidth="1"/>
    <col min="9" max="9" width="13.42578125" customWidth="1"/>
    <col min="10" max="10" width="10.7109375" style="397" customWidth="1"/>
  </cols>
  <sheetData>
    <row r="1" spans="1:5" ht="16.5" customHeight="1">
      <c r="A1" s="47" t="s">
        <v>120</v>
      </c>
    </row>
    <row r="2" spans="1:5" ht="15.75" customHeight="1">
      <c r="A2" s="248" t="s">
        <v>597</v>
      </c>
      <c r="B2" s="285"/>
    </row>
    <row r="3" spans="1:5" ht="15.75" customHeight="1">
      <c r="A3" s="16"/>
    </row>
    <row r="4" spans="1:5" ht="13.5" thickBot="1">
      <c r="A4" s="90"/>
      <c r="B4" s="90"/>
      <c r="C4" s="90"/>
      <c r="D4" s="90"/>
    </row>
    <row r="5" spans="1:5" ht="20.25" customHeight="1">
      <c r="A5" s="96"/>
      <c r="B5" s="51" t="s">
        <v>0</v>
      </c>
      <c r="C5" s="187"/>
      <c r="D5" s="807" t="s">
        <v>598</v>
      </c>
    </row>
    <row r="6" spans="1:5" ht="65.25" customHeight="1">
      <c r="A6" s="24"/>
      <c r="B6" s="284" t="s">
        <v>541</v>
      </c>
      <c r="C6" s="284" t="s">
        <v>542</v>
      </c>
      <c r="D6" s="808"/>
    </row>
    <row r="7" spans="1:5" ht="30" customHeight="1">
      <c r="A7" s="205" t="s">
        <v>168</v>
      </c>
      <c r="B7" s="143">
        <f>B8+B9+B10</f>
        <v>204</v>
      </c>
      <c r="C7" s="143">
        <f>C8+C9+C10</f>
        <v>184.95000000000002</v>
      </c>
      <c r="D7" s="609">
        <f>C7/B7*100</f>
        <v>90.661764705882362</v>
      </c>
    </row>
    <row r="8" spans="1:5" ht="20.100000000000001" customHeight="1">
      <c r="A8" s="28" t="s">
        <v>121</v>
      </c>
      <c r="B8" s="797">
        <v>201</v>
      </c>
      <c r="C8" s="338">
        <v>94</v>
      </c>
      <c r="D8" s="798">
        <f>C8/B8*100</f>
        <v>46.766169154228855</v>
      </c>
      <c r="E8" s="640"/>
    </row>
    <row r="9" spans="1:5" ht="20.100000000000001" customHeight="1">
      <c r="A9" s="28" t="s">
        <v>122</v>
      </c>
      <c r="B9" s="797">
        <v>3</v>
      </c>
      <c r="C9" s="797">
        <v>85.59</v>
      </c>
      <c r="D9" s="798">
        <f>C9/B9*100</f>
        <v>2853</v>
      </c>
    </row>
    <row r="10" spans="1:5" ht="20.100000000000001" customHeight="1">
      <c r="A10" s="28" t="s">
        <v>123</v>
      </c>
      <c r="B10" s="797">
        <v>0</v>
      </c>
      <c r="C10" s="797">
        <v>5.36</v>
      </c>
      <c r="D10" s="799">
        <v>0</v>
      </c>
    </row>
    <row r="11" spans="1:5" ht="23.25" customHeight="1">
      <c r="A11" s="188" t="s">
        <v>171</v>
      </c>
      <c r="B11" s="797">
        <v>1285</v>
      </c>
      <c r="C11" s="797">
        <v>1299</v>
      </c>
      <c r="D11" s="798">
        <f>C11/B11*100</f>
        <v>101.08949416342412</v>
      </c>
    </row>
    <row r="12" spans="1:5" ht="30" customHeight="1">
      <c r="A12" s="188" t="s">
        <v>126</v>
      </c>
      <c r="B12" s="797">
        <v>0</v>
      </c>
      <c r="C12" s="797">
        <v>0</v>
      </c>
      <c r="D12" s="798">
        <v>0</v>
      </c>
    </row>
    <row r="13" spans="1:5" ht="30" customHeight="1">
      <c r="A13" s="188" t="s">
        <v>172</v>
      </c>
      <c r="B13" s="797">
        <v>1488.72</v>
      </c>
      <c r="C13" s="797">
        <v>1882.78</v>
      </c>
      <c r="D13" s="798">
        <f>C13/B13*100</f>
        <v>126.46971895319467</v>
      </c>
    </row>
    <row r="14" spans="1:5" ht="20.100000000000001" customHeight="1">
      <c r="A14" s="24" t="s">
        <v>127</v>
      </c>
      <c r="B14" s="800">
        <v>2978</v>
      </c>
      <c r="C14" s="800">
        <v>2238.69</v>
      </c>
      <c r="D14" s="798">
        <f>C14/B14*100</f>
        <v>75.174278038952309</v>
      </c>
    </row>
    <row r="15" spans="1:5" ht="20.100000000000001" customHeight="1">
      <c r="A15" s="24" t="s">
        <v>128</v>
      </c>
      <c r="B15" s="800">
        <v>1262.5999999999999</v>
      </c>
      <c r="C15" s="800">
        <v>1398</v>
      </c>
      <c r="D15" s="798">
        <f>C15/B15*100</f>
        <v>110.72390305718361</v>
      </c>
    </row>
    <row r="16" spans="1:5" ht="20.100000000000001" customHeight="1">
      <c r="A16" s="23" t="s">
        <v>129</v>
      </c>
      <c r="B16" s="797"/>
      <c r="C16" s="797"/>
      <c r="D16" s="798"/>
    </row>
    <row r="17" spans="1:5" ht="20.100000000000001" customHeight="1">
      <c r="A17" s="28" t="s">
        <v>124</v>
      </c>
      <c r="B17" s="264">
        <v>25509</v>
      </c>
      <c r="C17" s="264">
        <v>25845</v>
      </c>
      <c r="D17" s="798">
        <f>C17/B17*100</f>
        <v>101.31718217099848</v>
      </c>
      <c r="E17" s="744"/>
    </row>
    <row r="18" spans="1:5" ht="20.100000000000001" customHeight="1">
      <c r="A18" s="28" t="s">
        <v>125</v>
      </c>
      <c r="B18" s="184">
        <v>220510</v>
      </c>
      <c r="C18" s="184">
        <v>223525</v>
      </c>
      <c r="D18" s="798">
        <f>C18/B18*100</f>
        <v>101.36728493038865</v>
      </c>
      <c r="E18" s="744"/>
    </row>
    <row r="19" spans="1:5" ht="16.5" customHeight="1">
      <c r="A19" s="191" t="s">
        <v>191</v>
      </c>
      <c r="B19" s="264">
        <v>3357</v>
      </c>
      <c r="C19" s="264">
        <v>3480</v>
      </c>
      <c r="D19" s="798">
        <f>C19/B19*100</f>
        <v>103.66398570151922</v>
      </c>
      <c r="E19" s="519"/>
    </row>
    <row r="20" spans="1:5">
      <c r="A20" s="191" t="s">
        <v>192</v>
      </c>
      <c r="B20" s="264">
        <v>5040</v>
      </c>
      <c r="C20" s="264">
        <v>5187</v>
      </c>
      <c r="D20" s="798">
        <f>C20/B20*100</f>
        <v>102.91666666666666</v>
      </c>
      <c r="E20" s="519"/>
    </row>
    <row r="21" spans="1:5" ht="8.25" customHeight="1">
      <c r="A21" s="178"/>
      <c r="B21" s="178"/>
      <c r="C21" s="178"/>
      <c r="D21" s="178"/>
    </row>
  </sheetData>
  <mergeCells count="1">
    <mergeCell ref="D5:D6"/>
  </mergeCells>
  <printOptions horizontalCentered="1"/>
  <pageMargins left="0.39370078740157483" right="0.39370078740157483" top="0.59055118110236227" bottom="0.62992125984251968" header="0.19685039370078741" footer="0.47244094488188981"/>
  <pageSetup paperSize="11" orientation="portrait" verticalDpi="300" r:id="rId1"/>
  <headerFooter alignWithMargins="0">
    <oddFooter>&amp;L&amp;"Times New Roman,Italic"&amp;8Thông báo Tình hình Kinh tế - xã hội 9 tháng đầu năm 2019
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/>
  </sheetPr>
  <dimension ref="A1:P28"/>
  <sheetViews>
    <sheetView workbookViewId="0">
      <selection activeCell="A28" sqref="A28"/>
    </sheetView>
  </sheetViews>
  <sheetFormatPr defaultColWidth="9.140625" defaultRowHeight="12.75"/>
  <cols>
    <col min="1" max="1" width="25.7109375" style="406" customWidth="1"/>
    <col min="2" max="2" width="8.7109375" style="406" customWidth="1"/>
    <col min="3" max="3" width="9.7109375" style="406" customWidth="1"/>
    <col min="4" max="4" width="8.7109375" style="406" customWidth="1"/>
    <col min="5" max="5" width="9.7109375" style="406" customWidth="1"/>
    <col min="6" max="6" width="3.7109375" style="406" customWidth="1"/>
    <col min="7" max="7" width="26.28515625" style="406" customWidth="1"/>
    <col min="8" max="8" width="2.140625" style="406" customWidth="1"/>
    <col min="9" max="9" width="0.85546875" style="406" customWidth="1"/>
    <col min="10" max="13" width="13.28515625" style="406" customWidth="1"/>
    <col min="14" max="16384" width="9.140625" style="406"/>
  </cols>
  <sheetData>
    <row r="1" spans="1:16" s="405" customFormat="1" ht="20.100000000000001" customHeight="1">
      <c r="A1" s="745" t="s">
        <v>359</v>
      </c>
      <c r="B1" s="404"/>
      <c r="G1" s="406"/>
      <c r="H1" s="406"/>
      <c r="I1" s="406"/>
      <c r="J1" s="406"/>
      <c r="K1" s="406"/>
      <c r="L1" s="406"/>
      <c r="M1" s="406"/>
      <c r="N1" s="406"/>
      <c r="O1" s="406"/>
      <c r="P1" s="406"/>
    </row>
    <row r="2" spans="1:16" s="405" customFormat="1" ht="20.100000000000001" customHeight="1">
      <c r="A2" s="403"/>
      <c r="G2" s="406"/>
      <c r="H2" s="406"/>
      <c r="I2" s="406"/>
      <c r="J2" s="406"/>
      <c r="K2" s="406"/>
      <c r="L2" s="406"/>
      <c r="M2" s="406"/>
      <c r="N2" s="406"/>
      <c r="O2" s="406"/>
      <c r="P2" s="406"/>
    </row>
    <row r="3" spans="1:16" ht="20.100000000000001" customHeight="1">
      <c r="A3" s="407"/>
      <c r="B3" s="398"/>
      <c r="C3" s="398"/>
      <c r="D3" s="400"/>
      <c r="E3" s="399" t="s">
        <v>351</v>
      </c>
    </row>
    <row r="4" spans="1:16" ht="24.95" customHeight="1">
      <c r="A4" s="409"/>
      <c r="B4" s="410" t="s">
        <v>349</v>
      </c>
      <c r="C4" s="410" t="s">
        <v>349</v>
      </c>
      <c r="D4" s="809" t="s">
        <v>358</v>
      </c>
      <c r="E4" s="809"/>
    </row>
    <row r="5" spans="1:16" ht="15.95" customHeight="1">
      <c r="A5" s="411"/>
      <c r="B5" s="412" t="s">
        <v>592</v>
      </c>
      <c r="C5" s="412" t="s">
        <v>593</v>
      </c>
      <c r="D5" s="412" t="s">
        <v>594</v>
      </c>
      <c r="E5" s="412" t="s">
        <v>593</v>
      </c>
    </row>
    <row r="6" spans="1:16" ht="15.95" customHeight="1">
      <c r="A6" s="411"/>
      <c r="B6" s="412" t="s">
        <v>341</v>
      </c>
      <c r="C6" s="412" t="s">
        <v>350</v>
      </c>
      <c r="D6" s="412" t="s">
        <v>341</v>
      </c>
      <c r="E6" s="412" t="s">
        <v>350</v>
      </c>
    </row>
    <row r="7" spans="1:16" ht="15.95" customHeight="1">
      <c r="A7" s="411"/>
      <c r="B7" s="413">
        <v>2019</v>
      </c>
      <c r="C7" s="413">
        <v>2019</v>
      </c>
      <c r="D7" s="413">
        <v>2019</v>
      </c>
      <c r="E7" s="413">
        <v>2019</v>
      </c>
    </row>
    <row r="8" spans="1:16" ht="20.100000000000001" customHeight="1">
      <c r="A8" s="411"/>
      <c r="B8" s="412"/>
      <c r="C8" s="412"/>
      <c r="D8" s="412"/>
      <c r="E8" s="412"/>
    </row>
    <row r="9" spans="1:16" ht="20.100000000000001" customHeight="1">
      <c r="A9" s="414" t="s">
        <v>352</v>
      </c>
      <c r="B9" s="415">
        <f t="shared" ref="B9:C10" si="0">B13+B17</f>
        <v>111318.06</v>
      </c>
      <c r="C9" s="415">
        <f t="shared" si="0"/>
        <v>360888.61</v>
      </c>
      <c r="D9" s="416">
        <v>85.46</v>
      </c>
      <c r="E9" s="416">
        <v>104.59</v>
      </c>
      <c r="F9" s="401"/>
    </row>
    <row r="10" spans="1:16" ht="20.100000000000001" customHeight="1">
      <c r="A10" s="417" t="s">
        <v>353</v>
      </c>
      <c r="B10" s="419">
        <f t="shared" si="0"/>
        <v>109235</v>
      </c>
      <c r="C10" s="420">
        <f t="shared" si="0"/>
        <v>353365</v>
      </c>
      <c r="D10" s="421">
        <v>85.66</v>
      </c>
      <c r="E10" s="421">
        <v>105.11</v>
      </c>
    </row>
    <row r="11" spans="1:16" ht="20.100000000000001" customHeight="1">
      <c r="A11" s="422" t="s">
        <v>354</v>
      </c>
      <c r="B11" s="418">
        <f t="shared" ref="B11:C12" si="1">B15+B19</f>
        <v>2.06</v>
      </c>
      <c r="C11" s="418">
        <f t="shared" si="1"/>
        <v>6.61</v>
      </c>
      <c r="D11" s="421">
        <v>28.53</v>
      </c>
      <c r="E11" s="421">
        <v>7.47</v>
      </c>
    </row>
    <row r="12" spans="1:16" ht="20.100000000000001" customHeight="1">
      <c r="A12" s="422" t="s">
        <v>355</v>
      </c>
      <c r="B12" s="418">
        <f t="shared" si="1"/>
        <v>2081</v>
      </c>
      <c r="C12" s="418">
        <f t="shared" si="1"/>
        <v>7517</v>
      </c>
      <c r="D12" s="421">
        <v>76.12</v>
      </c>
      <c r="E12" s="421">
        <v>85.65</v>
      </c>
    </row>
    <row r="13" spans="1:16" ht="20.100000000000001" customHeight="1">
      <c r="A13" s="414" t="s">
        <v>356</v>
      </c>
      <c r="B13" s="415">
        <f t="shared" ref="B13:C13" si="2">SUM(B14:B16)</f>
        <v>107248</v>
      </c>
      <c r="C13" s="415">
        <f t="shared" si="2"/>
        <v>347326</v>
      </c>
      <c r="D13" s="416">
        <v>85.83</v>
      </c>
      <c r="E13" s="416">
        <v>105.37</v>
      </c>
    </row>
    <row r="14" spans="1:16" ht="20.100000000000001" customHeight="1">
      <c r="A14" s="417" t="s">
        <v>353</v>
      </c>
      <c r="B14" s="184">
        <v>106915</v>
      </c>
      <c r="C14" s="184">
        <v>346325</v>
      </c>
      <c r="D14" s="421">
        <v>85.89</v>
      </c>
      <c r="E14" s="421">
        <v>105.55</v>
      </c>
    </row>
    <row r="15" spans="1:16" ht="20.100000000000001" customHeight="1">
      <c r="A15" s="422" t="s">
        <v>354</v>
      </c>
      <c r="B15" s="184">
        <v>2</v>
      </c>
      <c r="C15" s="184">
        <v>6</v>
      </c>
      <c r="D15" s="421">
        <v>28.13</v>
      </c>
      <c r="E15" s="421">
        <v>6.87</v>
      </c>
    </row>
    <row r="16" spans="1:16" ht="20.100000000000001" customHeight="1">
      <c r="A16" s="422" t="s">
        <v>355</v>
      </c>
      <c r="B16" s="184">
        <v>331</v>
      </c>
      <c r="C16" s="184">
        <v>995</v>
      </c>
      <c r="D16" s="421">
        <v>70.430000000000007</v>
      </c>
      <c r="E16" s="421">
        <v>69.55</v>
      </c>
    </row>
    <row r="17" spans="1:5" ht="20.100000000000001" customHeight="1">
      <c r="A17" s="414" t="s">
        <v>357</v>
      </c>
      <c r="B17" s="415">
        <f t="shared" ref="B17" si="3">SUM(B18:B20)</f>
        <v>4070.06</v>
      </c>
      <c r="C17" s="415">
        <f>SUM(C18:C20)</f>
        <v>13562.61</v>
      </c>
      <c r="D17" s="416">
        <v>76.59</v>
      </c>
      <c r="E17" s="416">
        <v>87.88</v>
      </c>
    </row>
    <row r="18" spans="1:5" ht="20.100000000000001" customHeight="1">
      <c r="A18" s="417" t="s">
        <v>353</v>
      </c>
      <c r="B18" s="184">
        <v>2320</v>
      </c>
      <c r="C18" s="184">
        <v>7040</v>
      </c>
      <c r="D18" s="421">
        <v>76.069999999999993</v>
      </c>
      <c r="E18" s="421">
        <v>87.05</v>
      </c>
    </row>
    <row r="19" spans="1:5" ht="20.100000000000001" customHeight="1">
      <c r="A19" s="422" t="s">
        <v>354</v>
      </c>
      <c r="B19" s="338">
        <v>0.06</v>
      </c>
      <c r="C19" s="338">
        <v>0.61</v>
      </c>
      <c r="D19" s="421">
        <v>61.22</v>
      </c>
      <c r="E19" s="421">
        <v>75.25</v>
      </c>
    </row>
    <row r="20" spans="1:5" ht="20.100000000000001" customHeight="1">
      <c r="A20" s="422" t="s">
        <v>355</v>
      </c>
      <c r="B20" s="184">
        <v>1750</v>
      </c>
      <c r="C20" s="184">
        <v>6522</v>
      </c>
      <c r="D20" s="421">
        <v>77.3</v>
      </c>
      <c r="E20" s="421">
        <v>88.78</v>
      </c>
    </row>
    <row r="21" spans="1:5" ht="20.100000000000001" customHeight="1">
      <c r="A21" s="408"/>
      <c r="B21" s="408"/>
      <c r="C21" s="408"/>
      <c r="D21" s="408"/>
      <c r="E21" s="408"/>
    </row>
    <row r="22" spans="1:5" ht="20.100000000000001" customHeight="1"/>
    <row r="23" spans="1:5" ht="20.100000000000001" customHeight="1"/>
    <row r="24" spans="1:5" ht="20.100000000000001" customHeight="1"/>
    <row r="25" spans="1:5" ht="20.100000000000001" customHeight="1"/>
    <row r="26" spans="1:5" ht="20.100000000000001" customHeight="1"/>
    <row r="27" spans="1:5" ht="24.95" customHeight="1"/>
    <row r="28" spans="1:5" ht="24.95" customHeight="1"/>
  </sheetData>
  <mergeCells count="1">
    <mergeCell ref="D4:E4"/>
  </mergeCells>
  <printOptions horizontalCentered="1"/>
  <pageMargins left="0.47244094488188981" right="0.47244094488188981" top="0.59055118110236227" bottom="0.62992125984251968" header="0.19685039370078741" footer="0.39370078740157483"/>
  <pageSetup paperSize="11" orientation="portrait" verticalDpi="0" r:id="rId1"/>
  <headerFooter>
    <oddFooter>&amp;L&amp;"Times New Roman,Italic"&amp;8Thông báo Tình hình Kinh tế - xã hội 9 tháng đầu năm 2019
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1" enableFormatConditionsCalculation="0">
    <tabColor theme="6"/>
  </sheetPr>
  <dimension ref="A1:DQ73"/>
  <sheetViews>
    <sheetView workbookViewId="0">
      <selection activeCell="A28" sqref="A28"/>
    </sheetView>
  </sheetViews>
  <sheetFormatPr defaultColWidth="14.7109375" defaultRowHeight="16.5" customHeight="1"/>
  <cols>
    <col min="1" max="1" width="3" style="423" customWidth="1"/>
    <col min="2" max="2" width="23.5703125" style="423" customWidth="1"/>
    <col min="3" max="5" width="8.7109375" style="423" customWidth="1"/>
    <col min="6" max="6" width="11" style="423" customWidth="1"/>
    <col min="7" max="7" width="5.7109375" style="423" customWidth="1"/>
    <col min="8" max="8" width="7.42578125" style="423" customWidth="1"/>
    <col min="9" max="9" width="24.7109375" style="423" customWidth="1"/>
    <col min="10" max="12" width="12.140625" style="423" customWidth="1"/>
    <col min="13" max="13" width="15.42578125" style="423" customWidth="1"/>
    <col min="14" max="14" width="35.85546875" style="423" customWidth="1"/>
    <col min="15" max="16384" width="14.7109375" style="423"/>
  </cols>
  <sheetData>
    <row r="1" spans="1:121" ht="39.950000000000003" customHeight="1">
      <c r="A1" s="812" t="s">
        <v>607</v>
      </c>
      <c r="B1" s="812"/>
      <c r="C1" s="812"/>
      <c r="D1" s="812"/>
      <c r="E1" s="812"/>
    </row>
    <row r="2" spans="1:121" ht="20.100000000000001" customHeight="1">
      <c r="B2" s="424"/>
      <c r="D2" s="425"/>
      <c r="E2" s="425"/>
      <c r="F2" s="426" t="s">
        <v>360</v>
      </c>
    </row>
    <row r="3" spans="1:121" ht="21.95" customHeight="1">
      <c r="A3" s="427"/>
      <c r="B3" s="428"/>
      <c r="C3" s="429" t="s">
        <v>603</v>
      </c>
      <c r="D3" s="429" t="s">
        <v>604</v>
      </c>
      <c r="E3" s="429" t="s">
        <v>604</v>
      </c>
      <c r="F3" s="429" t="s">
        <v>605</v>
      </c>
    </row>
    <row r="4" spans="1:121" ht="15.6" customHeight="1">
      <c r="A4" s="430"/>
      <c r="B4" s="431"/>
      <c r="C4" s="432" t="s">
        <v>361</v>
      </c>
      <c r="D4" s="432" t="s">
        <v>361</v>
      </c>
      <c r="E4" s="432" t="s">
        <v>361</v>
      </c>
      <c r="F4" s="432" t="s">
        <v>361</v>
      </c>
    </row>
    <row r="5" spans="1:121" ht="15.6" customHeight="1">
      <c r="A5" s="430"/>
      <c r="B5" s="431"/>
      <c r="C5" s="432" t="s">
        <v>362</v>
      </c>
      <c r="D5" s="432" t="s">
        <v>362</v>
      </c>
      <c r="E5" s="432" t="s">
        <v>362</v>
      </c>
      <c r="F5" s="432" t="s">
        <v>362</v>
      </c>
    </row>
    <row r="6" spans="1:121" ht="15.6" customHeight="1">
      <c r="A6" s="430"/>
      <c r="B6" s="431"/>
      <c r="C6" s="432" t="s">
        <v>363</v>
      </c>
      <c r="D6" s="432" t="s">
        <v>606</v>
      </c>
      <c r="E6" s="432" t="s">
        <v>363</v>
      </c>
      <c r="F6" s="432" t="s">
        <v>364</v>
      </c>
    </row>
    <row r="7" spans="1:121" ht="15.6" customHeight="1">
      <c r="A7" s="430"/>
      <c r="B7" s="431"/>
      <c r="C7" s="433" t="s">
        <v>365</v>
      </c>
      <c r="D7" s="433" t="s">
        <v>361</v>
      </c>
      <c r="E7" s="433" t="s">
        <v>365</v>
      </c>
      <c r="F7" s="433" t="s">
        <v>365</v>
      </c>
    </row>
    <row r="8" spans="1:121" s="436" customFormat="1" ht="9" customHeight="1">
      <c r="A8" s="434"/>
      <c r="B8" s="431"/>
      <c r="C8" s="435"/>
      <c r="D8" s="435"/>
      <c r="E8" s="435"/>
      <c r="F8" s="435"/>
      <c r="H8" s="423"/>
      <c r="I8" s="423"/>
      <c r="J8" s="423"/>
      <c r="K8" s="423"/>
      <c r="L8" s="423"/>
      <c r="M8" s="423"/>
    </row>
    <row r="9" spans="1:121" s="440" customFormat="1" ht="21.95" customHeight="1">
      <c r="A9" s="437" t="s">
        <v>366</v>
      </c>
      <c r="B9" s="438"/>
      <c r="C9" s="445">
        <v>110.1</v>
      </c>
      <c r="D9" s="445">
        <v>102.84</v>
      </c>
      <c r="E9" s="445">
        <v>111.89</v>
      </c>
      <c r="F9" s="445">
        <v>108.98</v>
      </c>
      <c r="G9" s="439"/>
      <c r="H9" s="423"/>
      <c r="I9" s="423"/>
      <c r="J9" s="423"/>
      <c r="K9" s="423"/>
      <c r="L9" s="423"/>
      <c r="M9" s="423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39"/>
      <c r="AJ9" s="439"/>
      <c r="AK9" s="439"/>
      <c r="AL9" s="439"/>
      <c r="AM9" s="439"/>
      <c r="AN9" s="439"/>
      <c r="AO9" s="439"/>
      <c r="AP9" s="439"/>
      <c r="AQ9" s="439"/>
      <c r="AR9" s="439"/>
      <c r="AS9" s="439"/>
      <c r="AT9" s="439"/>
      <c r="AU9" s="439"/>
      <c r="AV9" s="439"/>
      <c r="AW9" s="439"/>
      <c r="AX9" s="439"/>
      <c r="AY9" s="439"/>
      <c r="AZ9" s="439"/>
      <c r="BA9" s="439"/>
      <c r="BB9" s="439"/>
      <c r="BC9" s="439"/>
      <c r="BD9" s="439"/>
      <c r="BE9" s="439"/>
      <c r="BF9" s="439"/>
      <c r="BG9" s="439"/>
      <c r="BH9" s="439"/>
      <c r="BI9" s="439"/>
      <c r="BJ9" s="439"/>
      <c r="BK9" s="439"/>
      <c r="BL9" s="439"/>
      <c r="BM9" s="439"/>
      <c r="BN9" s="439"/>
      <c r="BO9" s="439"/>
      <c r="BP9" s="439"/>
      <c r="BQ9" s="439"/>
      <c r="BR9" s="439"/>
      <c r="BS9" s="439"/>
      <c r="BT9" s="439"/>
      <c r="BU9" s="439"/>
      <c r="BV9" s="439"/>
      <c r="BW9" s="439"/>
      <c r="BX9" s="439"/>
      <c r="BY9" s="439"/>
      <c r="BZ9" s="439"/>
      <c r="CA9" s="439"/>
      <c r="CB9" s="439"/>
      <c r="CC9" s="439"/>
      <c r="CD9" s="439"/>
      <c r="CE9" s="439"/>
      <c r="CF9" s="439"/>
      <c r="CG9" s="439"/>
      <c r="CH9" s="439"/>
      <c r="CI9" s="439"/>
      <c r="CJ9" s="439"/>
      <c r="CK9" s="439"/>
      <c r="CL9" s="439"/>
      <c r="CM9" s="439"/>
      <c r="CN9" s="439"/>
      <c r="CO9" s="439"/>
      <c r="CP9" s="439"/>
      <c r="CQ9" s="439"/>
      <c r="CR9" s="439"/>
      <c r="CS9" s="439"/>
      <c r="CT9" s="439"/>
      <c r="CU9" s="439"/>
      <c r="CV9" s="439"/>
      <c r="CW9" s="439"/>
      <c r="CX9" s="439"/>
      <c r="CY9" s="439"/>
      <c r="CZ9" s="439"/>
      <c r="DA9" s="439"/>
      <c r="DB9" s="439"/>
      <c r="DC9" s="439"/>
      <c r="DD9" s="439"/>
      <c r="DE9" s="439"/>
      <c r="DF9" s="439"/>
      <c r="DG9" s="439"/>
      <c r="DH9" s="439"/>
      <c r="DI9" s="439"/>
      <c r="DJ9" s="439"/>
      <c r="DK9" s="439"/>
      <c r="DL9" s="439"/>
      <c r="DM9" s="439"/>
      <c r="DN9" s="439"/>
      <c r="DO9" s="439"/>
      <c r="DP9" s="439"/>
      <c r="DQ9" s="439"/>
    </row>
    <row r="10" spans="1:121" ht="15" customHeight="1">
      <c r="A10" s="430"/>
      <c r="B10" s="304" t="s">
        <v>367</v>
      </c>
      <c r="C10" s="753"/>
      <c r="D10" s="753"/>
      <c r="E10" s="753"/>
      <c r="F10" s="753"/>
    </row>
    <row r="11" spans="1:121" ht="19.5" customHeight="1">
      <c r="A11" s="813" t="s">
        <v>39</v>
      </c>
      <c r="B11" s="813"/>
      <c r="C11" s="445">
        <v>91.07</v>
      </c>
      <c r="D11" s="445">
        <v>104.93</v>
      </c>
      <c r="E11" s="445">
        <v>95.31</v>
      </c>
      <c r="F11" s="445">
        <v>98.24</v>
      </c>
    </row>
    <row r="12" spans="1:121" ht="21.95" customHeight="1">
      <c r="A12" s="430"/>
      <c r="B12" s="442" t="s">
        <v>368</v>
      </c>
      <c r="C12" s="753">
        <v>91.07</v>
      </c>
      <c r="D12" s="753">
        <v>104.93</v>
      </c>
      <c r="E12" s="753">
        <v>95.31</v>
      </c>
      <c r="F12" s="753">
        <v>98.24</v>
      </c>
    </row>
    <row r="13" spans="1:121" ht="21.95" customHeight="1">
      <c r="A13" s="443" t="s">
        <v>369</v>
      </c>
      <c r="B13" s="444"/>
      <c r="C13" s="752">
        <v>111.96</v>
      </c>
      <c r="D13" s="445">
        <v>103.06</v>
      </c>
      <c r="E13" s="445">
        <v>113.42</v>
      </c>
      <c r="F13" s="445">
        <v>109.43</v>
      </c>
    </row>
    <row r="14" spans="1:121" ht="9" customHeight="1">
      <c r="A14" s="444"/>
      <c r="B14" s="446"/>
      <c r="C14" s="441"/>
      <c r="D14" s="441"/>
      <c r="E14" s="441"/>
      <c r="F14" s="441"/>
    </row>
    <row r="15" spans="1:121" ht="35.1" customHeight="1">
      <c r="A15" s="430"/>
      <c r="B15" s="447" t="s">
        <v>370</v>
      </c>
      <c r="C15" s="445">
        <v>109.33</v>
      </c>
      <c r="D15" s="445">
        <v>100.34</v>
      </c>
      <c r="E15" s="445">
        <v>103.25</v>
      </c>
      <c r="F15" s="445">
        <v>107.78</v>
      </c>
    </row>
    <row r="16" spans="1:121" ht="35.1" customHeight="1">
      <c r="A16" s="430"/>
      <c r="B16" s="448" t="s">
        <v>371</v>
      </c>
      <c r="C16" s="449">
        <v>128.28</v>
      </c>
      <c r="D16" s="449">
        <v>102.07</v>
      </c>
      <c r="E16" s="449">
        <v>106.5</v>
      </c>
      <c r="F16" s="449">
        <v>115.71</v>
      </c>
    </row>
    <row r="17" spans="1:14" ht="20.100000000000001" customHeight="1">
      <c r="A17" s="430"/>
      <c r="B17" s="442" t="s">
        <v>372</v>
      </c>
      <c r="C17" s="449">
        <v>94.9</v>
      </c>
      <c r="D17" s="449">
        <v>99.25</v>
      </c>
      <c r="E17" s="449">
        <v>97.34</v>
      </c>
      <c r="F17" s="449">
        <v>100.89</v>
      </c>
    </row>
    <row r="18" spans="1:14" ht="20.100000000000001" customHeight="1">
      <c r="A18" s="430"/>
      <c r="B18" s="447" t="s">
        <v>373</v>
      </c>
      <c r="C18" s="450">
        <v>125.94</v>
      </c>
      <c r="D18" s="450">
        <v>98.65</v>
      </c>
      <c r="E18" s="450">
        <v>123.36</v>
      </c>
      <c r="F18" s="450">
        <v>120.54</v>
      </c>
    </row>
    <row r="19" spans="1:14" ht="35.1" customHeight="1">
      <c r="A19" s="451"/>
      <c r="B19" s="442" t="s">
        <v>374</v>
      </c>
      <c r="C19" s="449">
        <v>104.86</v>
      </c>
      <c r="D19" s="449">
        <v>101.37</v>
      </c>
      <c r="E19" s="449">
        <v>107.25</v>
      </c>
      <c r="F19" s="449">
        <v>103.26</v>
      </c>
      <c r="N19" s="452"/>
    </row>
    <row r="20" spans="1:14" ht="20.100000000000001" customHeight="1">
      <c r="A20" s="430"/>
      <c r="B20" s="447" t="s">
        <v>375</v>
      </c>
      <c r="C20" s="450">
        <v>126.39</v>
      </c>
      <c r="D20" s="450">
        <v>102.62</v>
      </c>
      <c r="E20" s="450">
        <v>108.04</v>
      </c>
      <c r="F20" s="450">
        <v>119.49</v>
      </c>
      <c r="N20" s="453"/>
    </row>
    <row r="21" spans="1:14" ht="20.100000000000001" customHeight="1">
      <c r="A21" s="454"/>
      <c r="B21" s="442" t="s">
        <v>375</v>
      </c>
      <c r="C21" s="449">
        <v>126.39</v>
      </c>
      <c r="D21" s="449">
        <v>102.62</v>
      </c>
      <c r="E21" s="449">
        <v>108.04</v>
      </c>
      <c r="F21" s="449">
        <v>119.49</v>
      </c>
      <c r="N21" s="452"/>
    </row>
    <row r="22" spans="1:14" ht="20.100000000000001" customHeight="1">
      <c r="A22" s="430"/>
      <c r="B22" s="447" t="s">
        <v>376</v>
      </c>
      <c r="C22" s="456">
        <v>120.53</v>
      </c>
      <c r="D22" s="456">
        <v>98.55</v>
      </c>
      <c r="E22" s="456">
        <v>117.73</v>
      </c>
      <c r="F22" s="456">
        <v>115.33</v>
      </c>
      <c r="N22" s="453"/>
    </row>
    <row r="23" spans="1:14" ht="20.100000000000001" customHeight="1">
      <c r="A23" s="455"/>
      <c r="B23" s="448" t="s">
        <v>377</v>
      </c>
      <c r="C23" s="449">
        <v>75.680000000000007</v>
      </c>
      <c r="D23" s="449">
        <v>92.86</v>
      </c>
      <c r="E23" s="449">
        <v>59.09</v>
      </c>
      <c r="F23" s="449">
        <v>87.86</v>
      </c>
    </row>
    <row r="24" spans="1:14" ht="20.100000000000001" customHeight="1">
      <c r="A24" s="430"/>
      <c r="B24" s="448" t="s">
        <v>378</v>
      </c>
      <c r="C24" s="449">
        <v>113.33</v>
      </c>
      <c r="D24" s="449">
        <v>85.29</v>
      </c>
      <c r="E24" s="449">
        <v>120.83</v>
      </c>
      <c r="F24" s="449">
        <v>80.81</v>
      </c>
    </row>
    <row r="25" spans="1:14" ht="20.100000000000001" customHeight="1">
      <c r="A25" s="430"/>
      <c r="B25" s="446" t="s">
        <v>379</v>
      </c>
      <c r="C25" s="456">
        <v>143.65</v>
      </c>
      <c r="D25" s="456">
        <v>112.04</v>
      </c>
      <c r="E25" s="456">
        <v>144.6</v>
      </c>
      <c r="F25" s="456">
        <v>143.41</v>
      </c>
    </row>
    <row r="26" spans="1:14" ht="32.1" customHeight="1">
      <c r="A26" s="430"/>
      <c r="B26" s="448" t="s">
        <v>380</v>
      </c>
      <c r="C26" s="449">
        <v>156.59</v>
      </c>
      <c r="D26" s="449">
        <v>118.5</v>
      </c>
      <c r="E26" s="449">
        <v>157.52000000000001</v>
      </c>
      <c r="F26" s="449">
        <v>161.34</v>
      </c>
    </row>
    <row r="27" spans="1:14" ht="32.1" customHeight="1">
      <c r="A27" s="430"/>
      <c r="B27" s="446" t="s">
        <v>381</v>
      </c>
      <c r="C27" s="456">
        <v>96.28</v>
      </c>
      <c r="D27" s="456">
        <v>134.04</v>
      </c>
      <c r="E27" s="456">
        <v>116.54</v>
      </c>
      <c r="F27" s="456">
        <v>116.34</v>
      </c>
    </row>
    <row r="28" spans="1:14" ht="32.1" customHeight="1">
      <c r="A28" s="430"/>
      <c r="B28" s="448" t="s">
        <v>382</v>
      </c>
      <c r="C28" s="449">
        <v>104.86</v>
      </c>
      <c r="D28" s="449">
        <v>163.63999999999999</v>
      </c>
      <c r="E28" s="449">
        <v>120.16</v>
      </c>
      <c r="F28" s="449">
        <v>136.08000000000001</v>
      </c>
    </row>
    <row r="29" spans="1:14" ht="20.100000000000001" customHeight="1">
      <c r="A29" s="430"/>
      <c r="B29" s="448" t="s">
        <v>383</v>
      </c>
      <c r="C29" s="449">
        <v>81.59</v>
      </c>
      <c r="D29" s="449">
        <v>100.3</v>
      </c>
      <c r="E29" s="449">
        <v>107.64</v>
      </c>
      <c r="F29" s="449">
        <v>85.06</v>
      </c>
    </row>
    <row r="30" spans="1:14" ht="63.75">
      <c r="A30" s="430"/>
      <c r="B30" s="446" t="s">
        <v>384</v>
      </c>
      <c r="C30" s="456">
        <v>124.17</v>
      </c>
      <c r="D30" s="456">
        <v>98.63</v>
      </c>
      <c r="E30" s="456">
        <v>121.6</v>
      </c>
      <c r="F30" s="456">
        <v>118.97</v>
      </c>
    </row>
    <row r="31" spans="1:14" ht="20.100000000000001" customHeight="1">
      <c r="A31" s="430"/>
      <c r="B31" s="448" t="s">
        <v>385</v>
      </c>
      <c r="C31" s="449">
        <v>85.25</v>
      </c>
      <c r="D31" s="449">
        <v>107.95</v>
      </c>
      <c r="E31" s="449">
        <v>131.47999999999999</v>
      </c>
      <c r="F31" s="449">
        <v>68.400000000000006</v>
      </c>
    </row>
    <row r="32" spans="1:14" ht="39.950000000000003" customHeight="1">
      <c r="A32" s="430"/>
      <c r="B32" s="446" t="s">
        <v>386</v>
      </c>
      <c r="C32" s="456">
        <v>105.97</v>
      </c>
      <c r="D32" s="456">
        <v>138.08000000000001</v>
      </c>
      <c r="E32" s="456">
        <v>179.68</v>
      </c>
      <c r="F32" s="456">
        <v>116.55</v>
      </c>
    </row>
    <row r="33" spans="1:6" ht="32.1" customHeight="1">
      <c r="A33" s="430"/>
      <c r="B33" s="448" t="s">
        <v>387</v>
      </c>
      <c r="C33" s="449">
        <v>103.98</v>
      </c>
      <c r="D33" s="449">
        <v>143.37</v>
      </c>
      <c r="E33" s="449">
        <v>188.09</v>
      </c>
      <c r="F33" s="449">
        <v>116.62</v>
      </c>
    </row>
    <row r="34" spans="1:6" ht="12.75">
      <c r="A34" s="430"/>
      <c r="B34" s="446" t="s">
        <v>388</v>
      </c>
      <c r="C34" s="456">
        <v>125.19</v>
      </c>
      <c r="D34" s="456">
        <v>96.89</v>
      </c>
      <c r="E34" s="456">
        <v>110.83</v>
      </c>
      <c r="F34" s="456">
        <v>101.19</v>
      </c>
    </row>
    <row r="35" spans="1:6" ht="12.75">
      <c r="A35" s="430"/>
      <c r="B35" s="448" t="s">
        <v>389</v>
      </c>
      <c r="C35" s="449">
        <v>115.98</v>
      </c>
      <c r="D35" s="449">
        <v>91.51</v>
      </c>
      <c r="E35" s="449">
        <v>79.27</v>
      </c>
      <c r="F35" s="449">
        <v>67.400000000000006</v>
      </c>
    </row>
    <row r="36" spans="1:6" ht="32.1" customHeight="1">
      <c r="A36" s="430"/>
      <c r="B36" s="446" t="s">
        <v>390</v>
      </c>
      <c r="C36" s="456">
        <v>120.75</v>
      </c>
      <c r="D36" s="456">
        <v>98.61</v>
      </c>
      <c r="E36" s="456">
        <v>118.18</v>
      </c>
      <c r="F36" s="456">
        <v>117.96</v>
      </c>
    </row>
    <row r="37" spans="1:6" ht="32.1" customHeight="1">
      <c r="A37" s="430"/>
      <c r="B37" s="446" t="s">
        <v>391</v>
      </c>
      <c r="C37" s="456">
        <v>70.62</v>
      </c>
      <c r="D37" s="456">
        <v>119.89</v>
      </c>
      <c r="E37" s="456">
        <v>105.74</v>
      </c>
      <c r="F37" s="456">
        <v>76.34</v>
      </c>
    </row>
    <row r="38" spans="1:6" ht="38.25">
      <c r="A38" s="430"/>
      <c r="B38" s="448" t="s">
        <v>392</v>
      </c>
      <c r="C38" s="449">
        <v>70.459999999999994</v>
      </c>
      <c r="D38" s="449">
        <v>120</v>
      </c>
      <c r="E38" s="449">
        <v>105.67</v>
      </c>
      <c r="F38" s="449">
        <v>76.209999999999994</v>
      </c>
    </row>
    <row r="39" spans="1:6" ht="32.1" customHeight="1">
      <c r="A39" s="430"/>
      <c r="B39" s="446" t="s">
        <v>393</v>
      </c>
      <c r="C39" s="456">
        <v>112.21</v>
      </c>
      <c r="D39" s="456">
        <v>99.95</v>
      </c>
      <c r="E39" s="456">
        <v>146.94999999999999</v>
      </c>
      <c r="F39" s="456">
        <v>100.47</v>
      </c>
    </row>
    <row r="40" spans="1:6" ht="32.1" customHeight="1">
      <c r="A40" s="430"/>
      <c r="B40" s="448" t="s">
        <v>393</v>
      </c>
      <c r="C40" s="449">
        <v>112.11</v>
      </c>
      <c r="D40" s="449">
        <v>99.96</v>
      </c>
      <c r="E40" s="449">
        <v>147.16</v>
      </c>
      <c r="F40" s="449">
        <v>100.3</v>
      </c>
    </row>
    <row r="41" spans="1:6" ht="32.1" customHeight="1">
      <c r="A41" s="430"/>
      <c r="B41" s="446" t="s">
        <v>394</v>
      </c>
      <c r="C41" s="456">
        <v>104.61</v>
      </c>
      <c r="D41" s="456">
        <v>74.319999999999993</v>
      </c>
      <c r="E41" s="456">
        <v>74.42</v>
      </c>
      <c r="F41" s="456">
        <v>89.94</v>
      </c>
    </row>
    <row r="42" spans="1:6" ht="20.100000000000001" customHeight="1">
      <c r="A42" s="430"/>
      <c r="B42" s="448" t="s">
        <v>395</v>
      </c>
      <c r="C42" s="449">
        <v>88.6</v>
      </c>
      <c r="D42" s="449">
        <v>50.62</v>
      </c>
      <c r="E42" s="449">
        <v>41.92</v>
      </c>
      <c r="F42" s="449">
        <v>70.87</v>
      </c>
    </row>
    <row r="43" spans="1:6" ht="32.1" customHeight="1">
      <c r="A43" s="430"/>
      <c r="B43" s="446" t="s">
        <v>396</v>
      </c>
      <c r="C43" s="456">
        <v>129.25</v>
      </c>
      <c r="D43" s="456">
        <v>100.25</v>
      </c>
      <c r="E43" s="456">
        <v>131.07</v>
      </c>
      <c r="F43" s="456">
        <v>116.9</v>
      </c>
    </row>
    <row r="44" spans="1:6" ht="20.100000000000001" customHeight="1">
      <c r="A44" s="430"/>
      <c r="B44" s="448" t="s">
        <v>397</v>
      </c>
      <c r="C44" s="449">
        <v>118.02</v>
      </c>
      <c r="D44" s="449">
        <v>100.11</v>
      </c>
      <c r="E44" s="449">
        <v>117.59</v>
      </c>
      <c r="F44" s="449">
        <v>104.17</v>
      </c>
    </row>
    <row r="45" spans="1:6" ht="32.1" customHeight="1">
      <c r="A45" s="430"/>
      <c r="B45" s="448" t="s">
        <v>398</v>
      </c>
      <c r="C45" s="449">
        <v>151.30000000000001</v>
      </c>
      <c r="D45" s="449">
        <v>105.1</v>
      </c>
      <c r="E45" s="449">
        <v>174.93</v>
      </c>
      <c r="F45" s="449">
        <v>116.19</v>
      </c>
    </row>
    <row r="46" spans="1:6" ht="20.100000000000001" customHeight="1">
      <c r="A46" s="430"/>
      <c r="B46" s="446" t="s">
        <v>399</v>
      </c>
      <c r="C46" s="456">
        <v>121.94</v>
      </c>
      <c r="D46" s="456">
        <v>103.03</v>
      </c>
      <c r="E46" s="456">
        <v>117.4</v>
      </c>
      <c r="F46" s="456">
        <v>119.02</v>
      </c>
    </row>
    <row r="47" spans="1:6" ht="20.100000000000001" customHeight="1">
      <c r="A47" s="430"/>
      <c r="B47" s="448" t="s">
        <v>400</v>
      </c>
      <c r="C47" s="449">
        <v>121.84</v>
      </c>
      <c r="D47" s="449">
        <v>103.11</v>
      </c>
      <c r="E47" s="449">
        <v>117.27</v>
      </c>
      <c r="F47" s="449">
        <v>119</v>
      </c>
    </row>
    <row r="48" spans="1:6" ht="39.950000000000003" customHeight="1">
      <c r="A48" s="430"/>
      <c r="B48" s="446" t="s">
        <v>401</v>
      </c>
      <c r="C48" s="456">
        <v>128.41</v>
      </c>
      <c r="D48" s="456">
        <v>96.27</v>
      </c>
      <c r="E48" s="456">
        <v>127.45</v>
      </c>
      <c r="F48" s="456">
        <v>118.8</v>
      </c>
    </row>
    <row r="49" spans="1:6" ht="20.100000000000001" customHeight="1">
      <c r="A49" s="430"/>
      <c r="B49" s="448" t="s">
        <v>402</v>
      </c>
      <c r="C49" s="449">
        <v>143.68</v>
      </c>
      <c r="D49" s="449">
        <v>85.77</v>
      </c>
      <c r="E49" s="449">
        <v>180.25</v>
      </c>
      <c r="F49" s="449">
        <v>129.81</v>
      </c>
    </row>
    <row r="50" spans="1:6" ht="32.1" customHeight="1">
      <c r="A50" s="430"/>
      <c r="B50" s="448" t="s">
        <v>403</v>
      </c>
      <c r="C50" s="449">
        <v>370.68</v>
      </c>
      <c r="D50" s="449">
        <v>76.739999999999995</v>
      </c>
      <c r="E50" s="449">
        <v>209.15</v>
      </c>
      <c r="F50" s="449">
        <v>138.41999999999999</v>
      </c>
    </row>
    <row r="51" spans="1:6" ht="39.950000000000003" customHeight="1">
      <c r="A51" s="430"/>
      <c r="B51" s="446" t="s">
        <v>404</v>
      </c>
      <c r="C51" s="456">
        <v>131.13</v>
      </c>
      <c r="D51" s="456">
        <v>98.63</v>
      </c>
      <c r="E51" s="456">
        <v>128.21</v>
      </c>
      <c r="F51" s="456">
        <v>125.83</v>
      </c>
    </row>
    <row r="52" spans="1:6" ht="20.100000000000001" customHeight="1">
      <c r="A52" s="430"/>
      <c r="B52" s="446" t="s">
        <v>405</v>
      </c>
      <c r="C52" s="456">
        <v>122.86</v>
      </c>
      <c r="D52" s="456">
        <v>98.53</v>
      </c>
      <c r="E52" s="456">
        <v>121.06</v>
      </c>
      <c r="F52" s="456">
        <v>115.99</v>
      </c>
    </row>
    <row r="53" spans="1:6" ht="32.1" customHeight="1">
      <c r="A53" s="430"/>
      <c r="B53" s="446" t="s">
        <v>406</v>
      </c>
      <c r="C53" s="456">
        <v>73.27</v>
      </c>
      <c r="D53" s="456">
        <v>220.31</v>
      </c>
      <c r="E53" s="456">
        <v>119.24</v>
      </c>
      <c r="F53" s="456">
        <v>96.18</v>
      </c>
    </row>
    <row r="54" spans="1:6" ht="32.1" customHeight="1">
      <c r="A54" s="430"/>
      <c r="B54" s="448" t="s">
        <v>407</v>
      </c>
      <c r="C54" s="449">
        <v>175</v>
      </c>
      <c r="D54" s="449">
        <v>114.29</v>
      </c>
      <c r="E54" s="449">
        <v>23.81</v>
      </c>
      <c r="F54" s="449">
        <v>45.62</v>
      </c>
    </row>
    <row r="55" spans="1:6" ht="32.1" customHeight="1">
      <c r="A55" s="430"/>
      <c r="B55" s="448" t="s">
        <v>408</v>
      </c>
      <c r="C55" s="449">
        <v>42.85</v>
      </c>
      <c r="D55" s="449">
        <v>402.43</v>
      </c>
      <c r="E55" s="449">
        <v>159.88999999999999</v>
      </c>
      <c r="F55" s="449">
        <v>106.55</v>
      </c>
    </row>
    <row r="56" spans="1:6" ht="32.1" customHeight="1">
      <c r="A56" s="430"/>
      <c r="B56" s="446" t="s">
        <v>409</v>
      </c>
      <c r="C56" s="456">
        <v>124.49</v>
      </c>
      <c r="D56" s="456">
        <v>99.22</v>
      </c>
      <c r="E56" s="456">
        <v>122.28</v>
      </c>
      <c r="F56" s="456">
        <v>118.23</v>
      </c>
    </row>
    <row r="57" spans="1:6" ht="20.100000000000001" customHeight="1">
      <c r="A57" s="430"/>
      <c r="B57" s="448" t="s">
        <v>410</v>
      </c>
      <c r="C57" s="449">
        <v>81.680000000000007</v>
      </c>
      <c r="D57" s="449">
        <v>109.49</v>
      </c>
      <c r="E57" s="449">
        <v>85.86</v>
      </c>
      <c r="F57" s="449">
        <v>78.89</v>
      </c>
    </row>
    <row r="58" spans="1:6" ht="32.1" customHeight="1">
      <c r="A58" s="430"/>
      <c r="B58" s="446" t="s">
        <v>411</v>
      </c>
      <c r="C58" s="456">
        <v>125.93</v>
      </c>
      <c r="D58" s="456">
        <v>98.64</v>
      </c>
      <c r="E58" s="456">
        <v>122.57</v>
      </c>
      <c r="F58" s="456">
        <v>120.83</v>
      </c>
    </row>
    <row r="59" spans="1:6" ht="20.100000000000001" customHeight="1">
      <c r="A59" s="430"/>
      <c r="B59" s="448" t="s">
        <v>411</v>
      </c>
      <c r="C59" s="449">
        <v>19.34</v>
      </c>
      <c r="D59" s="449">
        <v>104.85</v>
      </c>
      <c r="E59" s="449">
        <v>15.2</v>
      </c>
      <c r="F59" s="449">
        <v>22.35</v>
      </c>
    </row>
    <row r="60" spans="1:6" ht="32.1" customHeight="1">
      <c r="A60" s="430"/>
      <c r="B60" s="447" t="s">
        <v>412</v>
      </c>
      <c r="C60" s="456">
        <v>127.77</v>
      </c>
      <c r="D60" s="456">
        <v>99.86</v>
      </c>
      <c r="E60" s="456">
        <v>151.44999999999999</v>
      </c>
      <c r="F60" s="456">
        <v>125.38</v>
      </c>
    </row>
    <row r="61" spans="1:6" ht="32.1" customHeight="1">
      <c r="A61" s="430"/>
      <c r="B61" s="448" t="s">
        <v>413</v>
      </c>
      <c r="C61" s="449">
        <v>134.9</v>
      </c>
      <c r="D61" s="449">
        <v>103.89</v>
      </c>
      <c r="E61" s="449">
        <v>527.82000000000005</v>
      </c>
      <c r="F61" s="449">
        <v>162.69</v>
      </c>
    </row>
    <row r="62" spans="1:6" ht="32.1" customHeight="1">
      <c r="A62" s="430"/>
      <c r="B62" s="446" t="s">
        <v>414</v>
      </c>
      <c r="C62" s="456">
        <v>128.22</v>
      </c>
      <c r="D62" s="456">
        <v>98.62</v>
      </c>
      <c r="E62" s="456">
        <v>125.52</v>
      </c>
      <c r="F62" s="456">
        <v>122.72</v>
      </c>
    </row>
    <row r="63" spans="1:6" ht="39.950000000000003" customHeight="1">
      <c r="A63" s="810" t="s">
        <v>415</v>
      </c>
      <c r="B63" s="810"/>
      <c r="C63" s="456">
        <v>104.46</v>
      </c>
      <c r="D63" s="456">
        <v>100.85</v>
      </c>
      <c r="E63" s="456">
        <v>107.71</v>
      </c>
      <c r="F63" s="456">
        <v>108.24</v>
      </c>
    </row>
    <row r="64" spans="1:6" ht="39.950000000000003" customHeight="1">
      <c r="A64" s="430"/>
      <c r="B64" s="446" t="s">
        <v>415</v>
      </c>
      <c r="C64" s="456">
        <v>104.46</v>
      </c>
      <c r="D64" s="456">
        <v>100.85</v>
      </c>
      <c r="E64" s="456">
        <v>107.71</v>
      </c>
      <c r="F64" s="456">
        <v>108.24</v>
      </c>
    </row>
    <row r="65" spans="1:6" ht="32.1" customHeight="1">
      <c r="A65" s="430"/>
      <c r="B65" s="448" t="s">
        <v>416</v>
      </c>
      <c r="C65" s="449">
        <v>104.02</v>
      </c>
      <c r="D65" s="449">
        <v>100.97</v>
      </c>
      <c r="E65" s="449">
        <v>107.73</v>
      </c>
      <c r="F65" s="449">
        <v>109.2</v>
      </c>
    </row>
    <row r="66" spans="1:6" ht="38.25">
      <c r="A66" s="430"/>
      <c r="B66" s="448" t="s">
        <v>417</v>
      </c>
      <c r="C66" s="449">
        <v>142.76</v>
      </c>
      <c r="D66" s="449">
        <v>99.34</v>
      </c>
      <c r="E66" s="449">
        <v>141.32</v>
      </c>
      <c r="F66" s="449">
        <v>95.54</v>
      </c>
    </row>
    <row r="67" spans="1:6" ht="39.950000000000003" customHeight="1">
      <c r="A67" s="811" t="s">
        <v>418</v>
      </c>
      <c r="B67" s="811"/>
      <c r="C67" s="456">
        <v>103.35</v>
      </c>
      <c r="D67" s="456">
        <v>100.87</v>
      </c>
      <c r="E67" s="456">
        <v>105.2</v>
      </c>
      <c r="F67" s="456">
        <v>113.36</v>
      </c>
    </row>
    <row r="68" spans="1:6" ht="32.1" customHeight="1">
      <c r="A68" s="430"/>
      <c r="B68" s="446" t="s">
        <v>419</v>
      </c>
      <c r="C68" s="456">
        <v>105.15</v>
      </c>
      <c r="D68" s="456">
        <v>100.88</v>
      </c>
      <c r="E68" s="456">
        <v>106.02</v>
      </c>
      <c r="F68" s="456">
        <v>107.4</v>
      </c>
    </row>
    <row r="69" spans="1:6" ht="25.5">
      <c r="A69" s="430"/>
      <c r="B69" s="448" t="s">
        <v>419</v>
      </c>
      <c r="C69" s="449">
        <v>105.24</v>
      </c>
      <c r="D69" s="449">
        <v>100.88</v>
      </c>
      <c r="E69" s="449">
        <v>106.09</v>
      </c>
      <c r="F69" s="449">
        <v>107.44</v>
      </c>
    </row>
    <row r="70" spans="1:6" ht="39.950000000000003" customHeight="1">
      <c r="A70" s="430"/>
      <c r="B70" s="446" t="s">
        <v>420</v>
      </c>
      <c r="C70" s="456">
        <v>96.14</v>
      </c>
      <c r="D70" s="456">
        <v>100.85</v>
      </c>
      <c r="E70" s="456">
        <v>101.78</v>
      </c>
      <c r="F70" s="456">
        <v>152.37</v>
      </c>
    </row>
    <row r="71" spans="1:6" ht="20.100000000000001" customHeight="1">
      <c r="A71" s="430"/>
      <c r="B71" s="448" t="s">
        <v>421</v>
      </c>
      <c r="C71" s="449">
        <v>99.09</v>
      </c>
      <c r="D71" s="449">
        <v>101.01</v>
      </c>
      <c r="E71" s="449">
        <v>103.43</v>
      </c>
      <c r="F71" s="449">
        <v>159.94999999999999</v>
      </c>
    </row>
    <row r="72" spans="1:6" ht="9" customHeight="1">
      <c r="A72" s="457"/>
      <c r="B72" s="457"/>
      <c r="C72" s="457"/>
      <c r="D72" s="457"/>
      <c r="E72" s="457"/>
      <c r="F72" s="457"/>
    </row>
    <row r="73" spans="1:6" ht="12.75">
      <c r="A73" s="430"/>
      <c r="B73" s="430"/>
      <c r="C73" s="430"/>
      <c r="D73" s="430"/>
      <c r="E73" s="430"/>
      <c r="F73" s="430"/>
    </row>
  </sheetData>
  <mergeCells count="4">
    <mergeCell ref="A63:B63"/>
    <mergeCell ref="A67:B67"/>
    <mergeCell ref="A1:E1"/>
    <mergeCell ref="A11:B11"/>
  </mergeCells>
  <phoneticPr fontId="3" type="noConversion"/>
  <printOptions horizontalCentered="1"/>
  <pageMargins left="0.39370078740157483" right="0.39370078740157483" top="0.59055118110236227" bottom="0.62992125984251968" header="0.19685039370078741" footer="0.47244094488188981"/>
  <pageSetup paperSize="11" orientation="portrait" r:id="rId1"/>
  <headerFooter alignWithMargins="0">
    <oddFooter>&amp;L&amp;"Times New Roman,Italic"&amp;8Thông báo Tình hình Kinh tế - xã hội 9 tháng đầu năm 2019&amp;R&amp;P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/>
  </sheetPr>
  <dimension ref="A1:G64"/>
  <sheetViews>
    <sheetView workbookViewId="0">
      <selection activeCell="A28" sqref="A28"/>
    </sheetView>
  </sheetViews>
  <sheetFormatPr defaultRowHeight="18" customHeight="1"/>
  <cols>
    <col min="1" max="1" width="22.7109375" style="459" customWidth="1"/>
    <col min="2" max="2" width="8.7109375" style="459" customWidth="1"/>
    <col min="3" max="3" width="7.7109375" style="459" customWidth="1"/>
    <col min="4" max="6" width="8.7109375" style="459" customWidth="1"/>
    <col min="7" max="7" width="9.140625" style="459"/>
    <col min="8" max="8" width="24.5703125" style="459" customWidth="1"/>
    <col min="9" max="9" width="12.140625" style="459" customWidth="1"/>
    <col min="10" max="10" width="7.42578125" style="459" customWidth="1"/>
    <col min="11" max="11" width="8.5703125" style="459" customWidth="1"/>
    <col min="12" max="12" width="11.140625" style="459" customWidth="1"/>
    <col min="13" max="245" width="9.140625" style="459"/>
    <col min="246" max="246" width="33.85546875" style="459" customWidth="1"/>
    <col min="247" max="247" width="10.28515625" style="459" bestFit="1" customWidth="1"/>
    <col min="248" max="248" width="7.85546875" style="459" bestFit="1" customWidth="1"/>
    <col min="249" max="249" width="7" style="459" bestFit="1" customWidth="1"/>
    <col min="250" max="250" width="7.5703125" style="459" bestFit="1" customWidth="1"/>
    <col min="251" max="252" width="10.7109375" style="459" customWidth="1"/>
    <col min="253" max="501" width="9.140625" style="459"/>
    <col min="502" max="502" width="33.85546875" style="459" customWidth="1"/>
    <col min="503" max="503" width="10.28515625" style="459" bestFit="1" customWidth="1"/>
    <col min="504" max="504" width="7.85546875" style="459" bestFit="1" customWidth="1"/>
    <col min="505" max="505" width="7" style="459" bestFit="1" customWidth="1"/>
    <col min="506" max="506" width="7.5703125" style="459" bestFit="1" customWidth="1"/>
    <col min="507" max="508" width="10.7109375" style="459" customWidth="1"/>
    <col min="509" max="757" width="9.140625" style="459"/>
    <col min="758" max="758" width="33.85546875" style="459" customWidth="1"/>
    <col min="759" max="759" width="10.28515625" style="459" bestFit="1" customWidth="1"/>
    <col min="760" max="760" width="7.85546875" style="459" bestFit="1" customWidth="1"/>
    <col min="761" max="761" width="7" style="459" bestFit="1" customWidth="1"/>
    <col min="762" max="762" width="7.5703125" style="459" bestFit="1" customWidth="1"/>
    <col min="763" max="764" width="10.7109375" style="459" customWidth="1"/>
    <col min="765" max="1013" width="9.140625" style="459"/>
    <col min="1014" max="1014" width="33.85546875" style="459" customWidth="1"/>
    <col min="1015" max="1015" width="10.28515625" style="459" bestFit="1" customWidth="1"/>
    <col min="1016" max="1016" width="7.85546875" style="459" bestFit="1" customWidth="1"/>
    <col min="1017" max="1017" width="7" style="459" bestFit="1" customWidth="1"/>
    <col min="1018" max="1018" width="7.5703125" style="459" bestFit="1" customWidth="1"/>
    <col min="1019" max="1020" width="10.7109375" style="459" customWidth="1"/>
    <col min="1021" max="1269" width="9.140625" style="459"/>
    <col min="1270" max="1270" width="33.85546875" style="459" customWidth="1"/>
    <col min="1271" max="1271" width="10.28515625" style="459" bestFit="1" customWidth="1"/>
    <col min="1272" max="1272" width="7.85546875" style="459" bestFit="1" customWidth="1"/>
    <col min="1273" max="1273" width="7" style="459" bestFit="1" customWidth="1"/>
    <col min="1274" max="1274" width="7.5703125" style="459" bestFit="1" customWidth="1"/>
    <col min="1275" max="1276" width="10.7109375" style="459" customWidth="1"/>
    <col min="1277" max="1525" width="9.140625" style="459"/>
    <col min="1526" max="1526" width="33.85546875" style="459" customWidth="1"/>
    <col min="1527" max="1527" width="10.28515625" style="459" bestFit="1" customWidth="1"/>
    <col min="1528" max="1528" width="7.85546875" style="459" bestFit="1" customWidth="1"/>
    <col min="1529" max="1529" width="7" style="459" bestFit="1" customWidth="1"/>
    <col min="1530" max="1530" width="7.5703125" style="459" bestFit="1" customWidth="1"/>
    <col min="1531" max="1532" width="10.7109375" style="459" customWidth="1"/>
    <col min="1533" max="1781" width="9.140625" style="459"/>
    <col min="1782" max="1782" width="33.85546875" style="459" customWidth="1"/>
    <col min="1783" max="1783" width="10.28515625" style="459" bestFit="1" customWidth="1"/>
    <col min="1784" max="1784" width="7.85546875" style="459" bestFit="1" customWidth="1"/>
    <col min="1785" max="1785" width="7" style="459" bestFit="1" customWidth="1"/>
    <col min="1786" max="1786" width="7.5703125" style="459" bestFit="1" customWidth="1"/>
    <col min="1787" max="1788" width="10.7109375" style="459" customWidth="1"/>
    <col min="1789" max="2037" width="9.140625" style="459"/>
    <col min="2038" max="2038" width="33.85546875" style="459" customWidth="1"/>
    <col min="2039" max="2039" width="10.28515625" style="459" bestFit="1" customWidth="1"/>
    <col min="2040" max="2040" width="7.85546875" style="459" bestFit="1" customWidth="1"/>
    <col min="2041" max="2041" width="7" style="459" bestFit="1" customWidth="1"/>
    <col min="2042" max="2042" width="7.5703125" style="459" bestFit="1" customWidth="1"/>
    <col min="2043" max="2044" width="10.7109375" style="459" customWidth="1"/>
    <col min="2045" max="2293" width="9.140625" style="459"/>
    <col min="2294" max="2294" width="33.85546875" style="459" customWidth="1"/>
    <col min="2295" max="2295" width="10.28515625" style="459" bestFit="1" customWidth="1"/>
    <col min="2296" max="2296" width="7.85546875" style="459" bestFit="1" customWidth="1"/>
    <col min="2297" max="2297" width="7" style="459" bestFit="1" customWidth="1"/>
    <col min="2298" max="2298" width="7.5703125" style="459" bestFit="1" customWidth="1"/>
    <col min="2299" max="2300" width="10.7109375" style="459" customWidth="1"/>
    <col min="2301" max="2549" width="9.140625" style="459"/>
    <col min="2550" max="2550" width="33.85546875" style="459" customWidth="1"/>
    <col min="2551" max="2551" width="10.28515625" style="459" bestFit="1" customWidth="1"/>
    <col min="2552" max="2552" width="7.85546875" style="459" bestFit="1" customWidth="1"/>
    <col min="2553" max="2553" width="7" style="459" bestFit="1" customWidth="1"/>
    <col min="2554" max="2554" width="7.5703125" style="459" bestFit="1" customWidth="1"/>
    <col min="2555" max="2556" width="10.7109375" style="459" customWidth="1"/>
    <col min="2557" max="2805" width="9.140625" style="459"/>
    <col min="2806" max="2806" width="33.85546875" style="459" customWidth="1"/>
    <col min="2807" max="2807" width="10.28515625" style="459" bestFit="1" customWidth="1"/>
    <col min="2808" max="2808" width="7.85546875" style="459" bestFit="1" customWidth="1"/>
    <col min="2809" max="2809" width="7" style="459" bestFit="1" customWidth="1"/>
    <col min="2810" max="2810" width="7.5703125" style="459" bestFit="1" customWidth="1"/>
    <col min="2811" max="2812" width="10.7109375" style="459" customWidth="1"/>
    <col min="2813" max="3061" width="9.140625" style="459"/>
    <col min="3062" max="3062" width="33.85546875" style="459" customWidth="1"/>
    <col min="3063" max="3063" width="10.28515625" style="459" bestFit="1" customWidth="1"/>
    <col min="3064" max="3064" width="7.85546875" style="459" bestFit="1" customWidth="1"/>
    <col min="3065" max="3065" width="7" style="459" bestFit="1" customWidth="1"/>
    <col min="3066" max="3066" width="7.5703125" style="459" bestFit="1" customWidth="1"/>
    <col min="3067" max="3068" width="10.7109375" style="459" customWidth="1"/>
    <col min="3069" max="3317" width="9.140625" style="459"/>
    <col min="3318" max="3318" width="33.85546875" style="459" customWidth="1"/>
    <col min="3319" max="3319" width="10.28515625" style="459" bestFit="1" customWidth="1"/>
    <col min="3320" max="3320" width="7.85546875" style="459" bestFit="1" customWidth="1"/>
    <col min="3321" max="3321" width="7" style="459" bestFit="1" customWidth="1"/>
    <col min="3322" max="3322" width="7.5703125" style="459" bestFit="1" customWidth="1"/>
    <col min="3323" max="3324" width="10.7109375" style="459" customWidth="1"/>
    <col min="3325" max="3573" width="9.140625" style="459"/>
    <col min="3574" max="3574" width="33.85546875" style="459" customWidth="1"/>
    <col min="3575" max="3575" width="10.28515625" style="459" bestFit="1" customWidth="1"/>
    <col min="3576" max="3576" width="7.85546875" style="459" bestFit="1" customWidth="1"/>
    <col min="3577" max="3577" width="7" style="459" bestFit="1" customWidth="1"/>
    <col min="3578" max="3578" width="7.5703125" style="459" bestFit="1" customWidth="1"/>
    <col min="3579" max="3580" width="10.7109375" style="459" customWidth="1"/>
    <col min="3581" max="3829" width="9.140625" style="459"/>
    <col min="3830" max="3830" width="33.85546875" style="459" customWidth="1"/>
    <col min="3831" max="3831" width="10.28515625" style="459" bestFit="1" customWidth="1"/>
    <col min="3832" max="3832" width="7.85546875" style="459" bestFit="1" customWidth="1"/>
    <col min="3833" max="3833" width="7" style="459" bestFit="1" customWidth="1"/>
    <col min="3834" max="3834" width="7.5703125" style="459" bestFit="1" customWidth="1"/>
    <col min="3835" max="3836" width="10.7109375" style="459" customWidth="1"/>
    <col min="3837" max="4085" width="9.140625" style="459"/>
    <col min="4086" max="4086" width="33.85546875" style="459" customWidth="1"/>
    <col min="4087" max="4087" width="10.28515625" style="459" bestFit="1" customWidth="1"/>
    <col min="4088" max="4088" width="7.85546875" style="459" bestFit="1" customWidth="1"/>
    <col min="4089" max="4089" width="7" style="459" bestFit="1" customWidth="1"/>
    <col min="4090" max="4090" width="7.5703125" style="459" bestFit="1" customWidth="1"/>
    <col min="4091" max="4092" width="10.7109375" style="459" customWidth="1"/>
    <col min="4093" max="4341" width="9.140625" style="459"/>
    <col min="4342" max="4342" width="33.85546875" style="459" customWidth="1"/>
    <col min="4343" max="4343" width="10.28515625" style="459" bestFit="1" customWidth="1"/>
    <col min="4344" max="4344" width="7.85546875" style="459" bestFit="1" customWidth="1"/>
    <col min="4345" max="4345" width="7" style="459" bestFit="1" customWidth="1"/>
    <col min="4346" max="4346" width="7.5703125" style="459" bestFit="1" customWidth="1"/>
    <col min="4347" max="4348" width="10.7109375" style="459" customWidth="1"/>
    <col min="4349" max="4597" width="9.140625" style="459"/>
    <col min="4598" max="4598" width="33.85546875" style="459" customWidth="1"/>
    <col min="4599" max="4599" width="10.28515625" style="459" bestFit="1" customWidth="1"/>
    <col min="4600" max="4600" width="7.85546875" style="459" bestFit="1" customWidth="1"/>
    <col min="4601" max="4601" width="7" style="459" bestFit="1" customWidth="1"/>
    <col min="4602" max="4602" width="7.5703125" style="459" bestFit="1" customWidth="1"/>
    <col min="4603" max="4604" width="10.7109375" style="459" customWidth="1"/>
    <col min="4605" max="4853" width="9.140625" style="459"/>
    <col min="4854" max="4854" width="33.85546875" style="459" customWidth="1"/>
    <col min="4855" max="4855" width="10.28515625" style="459" bestFit="1" customWidth="1"/>
    <col min="4856" max="4856" width="7.85546875" style="459" bestFit="1" customWidth="1"/>
    <col min="4857" max="4857" width="7" style="459" bestFit="1" customWidth="1"/>
    <col min="4858" max="4858" width="7.5703125" style="459" bestFit="1" customWidth="1"/>
    <col min="4859" max="4860" width="10.7109375" style="459" customWidth="1"/>
    <col min="4861" max="5109" width="9.140625" style="459"/>
    <col min="5110" max="5110" width="33.85546875" style="459" customWidth="1"/>
    <col min="5111" max="5111" width="10.28515625" style="459" bestFit="1" customWidth="1"/>
    <col min="5112" max="5112" width="7.85546875" style="459" bestFit="1" customWidth="1"/>
    <col min="5113" max="5113" width="7" style="459" bestFit="1" customWidth="1"/>
    <col min="5114" max="5114" width="7.5703125" style="459" bestFit="1" customWidth="1"/>
    <col min="5115" max="5116" width="10.7109375" style="459" customWidth="1"/>
    <col min="5117" max="5365" width="9.140625" style="459"/>
    <col min="5366" max="5366" width="33.85546875" style="459" customWidth="1"/>
    <col min="5367" max="5367" width="10.28515625" style="459" bestFit="1" customWidth="1"/>
    <col min="5368" max="5368" width="7.85546875" style="459" bestFit="1" customWidth="1"/>
    <col min="5369" max="5369" width="7" style="459" bestFit="1" customWidth="1"/>
    <col min="5370" max="5370" width="7.5703125" style="459" bestFit="1" customWidth="1"/>
    <col min="5371" max="5372" width="10.7109375" style="459" customWidth="1"/>
    <col min="5373" max="5621" width="9.140625" style="459"/>
    <col min="5622" max="5622" width="33.85546875" style="459" customWidth="1"/>
    <col min="5623" max="5623" width="10.28515625" style="459" bestFit="1" customWidth="1"/>
    <col min="5624" max="5624" width="7.85546875" style="459" bestFit="1" customWidth="1"/>
    <col min="5625" max="5625" width="7" style="459" bestFit="1" customWidth="1"/>
    <col min="5626" max="5626" width="7.5703125" style="459" bestFit="1" customWidth="1"/>
    <col min="5627" max="5628" width="10.7109375" style="459" customWidth="1"/>
    <col min="5629" max="5877" width="9.140625" style="459"/>
    <col min="5878" max="5878" width="33.85546875" style="459" customWidth="1"/>
    <col min="5879" max="5879" width="10.28515625" style="459" bestFit="1" customWidth="1"/>
    <col min="5880" max="5880" width="7.85546875" style="459" bestFit="1" customWidth="1"/>
    <col min="5881" max="5881" width="7" style="459" bestFit="1" customWidth="1"/>
    <col min="5882" max="5882" width="7.5703125" style="459" bestFit="1" customWidth="1"/>
    <col min="5883" max="5884" width="10.7109375" style="459" customWidth="1"/>
    <col min="5885" max="6133" width="9.140625" style="459"/>
    <col min="6134" max="6134" width="33.85546875" style="459" customWidth="1"/>
    <col min="6135" max="6135" width="10.28515625" style="459" bestFit="1" customWidth="1"/>
    <col min="6136" max="6136" width="7.85546875" style="459" bestFit="1" customWidth="1"/>
    <col min="6137" max="6137" width="7" style="459" bestFit="1" customWidth="1"/>
    <col min="6138" max="6138" width="7.5703125" style="459" bestFit="1" customWidth="1"/>
    <col min="6139" max="6140" width="10.7109375" style="459" customWidth="1"/>
    <col min="6141" max="6389" width="9.140625" style="459"/>
    <col min="6390" max="6390" width="33.85546875" style="459" customWidth="1"/>
    <col min="6391" max="6391" width="10.28515625" style="459" bestFit="1" customWidth="1"/>
    <col min="6392" max="6392" width="7.85546875" style="459" bestFit="1" customWidth="1"/>
    <col min="6393" max="6393" width="7" style="459" bestFit="1" customWidth="1"/>
    <col min="6394" max="6394" width="7.5703125" style="459" bestFit="1" customWidth="1"/>
    <col min="6395" max="6396" width="10.7109375" style="459" customWidth="1"/>
    <col min="6397" max="6645" width="9.140625" style="459"/>
    <col min="6646" max="6646" width="33.85546875" style="459" customWidth="1"/>
    <col min="6647" max="6647" width="10.28515625" style="459" bestFit="1" customWidth="1"/>
    <col min="6648" max="6648" width="7.85546875" style="459" bestFit="1" customWidth="1"/>
    <col min="6649" max="6649" width="7" style="459" bestFit="1" customWidth="1"/>
    <col min="6650" max="6650" width="7.5703125" style="459" bestFit="1" customWidth="1"/>
    <col min="6651" max="6652" width="10.7109375" style="459" customWidth="1"/>
    <col min="6653" max="6901" width="9.140625" style="459"/>
    <col min="6902" max="6902" width="33.85546875" style="459" customWidth="1"/>
    <col min="6903" max="6903" width="10.28515625" style="459" bestFit="1" customWidth="1"/>
    <col min="6904" max="6904" width="7.85546875" style="459" bestFit="1" customWidth="1"/>
    <col min="6905" max="6905" width="7" style="459" bestFit="1" customWidth="1"/>
    <col min="6906" max="6906" width="7.5703125" style="459" bestFit="1" customWidth="1"/>
    <col min="6907" max="6908" width="10.7109375" style="459" customWidth="1"/>
    <col min="6909" max="7157" width="9.140625" style="459"/>
    <col min="7158" max="7158" width="33.85546875" style="459" customWidth="1"/>
    <col min="7159" max="7159" width="10.28515625" style="459" bestFit="1" customWidth="1"/>
    <col min="7160" max="7160" width="7.85546875" style="459" bestFit="1" customWidth="1"/>
    <col min="7161" max="7161" width="7" style="459" bestFit="1" customWidth="1"/>
    <col min="7162" max="7162" width="7.5703125" style="459" bestFit="1" customWidth="1"/>
    <col min="7163" max="7164" width="10.7109375" style="459" customWidth="1"/>
    <col min="7165" max="7413" width="9.140625" style="459"/>
    <col min="7414" max="7414" width="33.85546875" style="459" customWidth="1"/>
    <col min="7415" max="7415" width="10.28515625" style="459" bestFit="1" customWidth="1"/>
    <col min="7416" max="7416" width="7.85546875" style="459" bestFit="1" customWidth="1"/>
    <col min="7417" max="7417" width="7" style="459" bestFit="1" customWidth="1"/>
    <col min="7418" max="7418" width="7.5703125" style="459" bestFit="1" customWidth="1"/>
    <col min="7419" max="7420" width="10.7109375" style="459" customWidth="1"/>
    <col min="7421" max="7669" width="9.140625" style="459"/>
    <col min="7670" max="7670" width="33.85546875" style="459" customWidth="1"/>
    <col min="7671" max="7671" width="10.28515625" style="459" bestFit="1" customWidth="1"/>
    <col min="7672" max="7672" width="7.85546875" style="459" bestFit="1" customWidth="1"/>
    <col min="7673" max="7673" width="7" style="459" bestFit="1" customWidth="1"/>
    <col min="7674" max="7674" width="7.5703125" style="459" bestFit="1" customWidth="1"/>
    <col min="7675" max="7676" width="10.7109375" style="459" customWidth="1"/>
    <col min="7677" max="7925" width="9.140625" style="459"/>
    <col min="7926" max="7926" width="33.85546875" style="459" customWidth="1"/>
    <col min="7927" max="7927" width="10.28515625" style="459" bestFit="1" customWidth="1"/>
    <col min="7928" max="7928" width="7.85546875" style="459" bestFit="1" customWidth="1"/>
    <col min="7929" max="7929" width="7" style="459" bestFit="1" customWidth="1"/>
    <col min="7930" max="7930" width="7.5703125" style="459" bestFit="1" customWidth="1"/>
    <col min="7931" max="7932" width="10.7109375" style="459" customWidth="1"/>
    <col min="7933" max="8181" width="9.140625" style="459"/>
    <col min="8182" max="8182" width="33.85546875" style="459" customWidth="1"/>
    <col min="8183" max="8183" width="10.28515625" style="459" bestFit="1" customWidth="1"/>
    <col min="8184" max="8184" width="7.85546875" style="459" bestFit="1" customWidth="1"/>
    <col min="8185" max="8185" width="7" style="459" bestFit="1" customWidth="1"/>
    <col min="8186" max="8186" width="7.5703125" style="459" bestFit="1" customWidth="1"/>
    <col min="8187" max="8188" width="10.7109375" style="459" customWidth="1"/>
    <col min="8189" max="8437" width="9.140625" style="459"/>
    <col min="8438" max="8438" width="33.85546875" style="459" customWidth="1"/>
    <col min="8439" max="8439" width="10.28515625" style="459" bestFit="1" customWidth="1"/>
    <col min="8440" max="8440" width="7.85546875" style="459" bestFit="1" customWidth="1"/>
    <col min="8441" max="8441" width="7" style="459" bestFit="1" customWidth="1"/>
    <col min="8442" max="8442" width="7.5703125" style="459" bestFit="1" customWidth="1"/>
    <col min="8443" max="8444" width="10.7109375" style="459" customWidth="1"/>
    <col min="8445" max="8693" width="9.140625" style="459"/>
    <col min="8694" max="8694" width="33.85546875" style="459" customWidth="1"/>
    <col min="8695" max="8695" width="10.28515625" style="459" bestFit="1" customWidth="1"/>
    <col min="8696" max="8696" width="7.85546875" style="459" bestFit="1" customWidth="1"/>
    <col min="8697" max="8697" width="7" style="459" bestFit="1" customWidth="1"/>
    <col min="8698" max="8698" width="7.5703125" style="459" bestFit="1" customWidth="1"/>
    <col min="8699" max="8700" width="10.7109375" style="459" customWidth="1"/>
    <col min="8701" max="8949" width="9.140625" style="459"/>
    <col min="8950" max="8950" width="33.85546875" style="459" customWidth="1"/>
    <col min="8951" max="8951" width="10.28515625" style="459" bestFit="1" customWidth="1"/>
    <col min="8952" max="8952" width="7.85546875" style="459" bestFit="1" customWidth="1"/>
    <col min="8953" max="8953" width="7" style="459" bestFit="1" customWidth="1"/>
    <col min="8954" max="8954" width="7.5703125" style="459" bestFit="1" customWidth="1"/>
    <col min="8955" max="8956" width="10.7109375" style="459" customWidth="1"/>
    <col min="8957" max="9205" width="9.140625" style="459"/>
    <col min="9206" max="9206" width="33.85546875" style="459" customWidth="1"/>
    <col min="9207" max="9207" width="10.28515625" style="459" bestFit="1" customWidth="1"/>
    <col min="9208" max="9208" width="7.85546875" style="459" bestFit="1" customWidth="1"/>
    <col min="9209" max="9209" width="7" style="459" bestFit="1" customWidth="1"/>
    <col min="9210" max="9210" width="7.5703125" style="459" bestFit="1" customWidth="1"/>
    <col min="9211" max="9212" width="10.7109375" style="459" customWidth="1"/>
    <col min="9213" max="9461" width="9.140625" style="459"/>
    <col min="9462" max="9462" width="33.85546875" style="459" customWidth="1"/>
    <col min="9463" max="9463" width="10.28515625" style="459" bestFit="1" customWidth="1"/>
    <col min="9464" max="9464" width="7.85546875" style="459" bestFit="1" customWidth="1"/>
    <col min="9465" max="9465" width="7" style="459" bestFit="1" customWidth="1"/>
    <col min="9466" max="9466" width="7.5703125" style="459" bestFit="1" customWidth="1"/>
    <col min="9467" max="9468" width="10.7109375" style="459" customWidth="1"/>
    <col min="9469" max="9717" width="9.140625" style="459"/>
    <col min="9718" max="9718" width="33.85546875" style="459" customWidth="1"/>
    <col min="9719" max="9719" width="10.28515625" style="459" bestFit="1" customWidth="1"/>
    <col min="9720" max="9720" width="7.85546875" style="459" bestFit="1" customWidth="1"/>
    <col min="9721" max="9721" width="7" style="459" bestFit="1" customWidth="1"/>
    <col min="9722" max="9722" width="7.5703125" style="459" bestFit="1" customWidth="1"/>
    <col min="9723" max="9724" width="10.7109375" style="459" customWidth="1"/>
    <col min="9725" max="9973" width="9.140625" style="459"/>
    <col min="9974" max="9974" width="33.85546875" style="459" customWidth="1"/>
    <col min="9975" max="9975" width="10.28515625" style="459" bestFit="1" customWidth="1"/>
    <col min="9976" max="9976" width="7.85546875" style="459" bestFit="1" customWidth="1"/>
    <col min="9977" max="9977" width="7" style="459" bestFit="1" customWidth="1"/>
    <col min="9978" max="9978" width="7.5703125" style="459" bestFit="1" customWidth="1"/>
    <col min="9979" max="9980" width="10.7109375" style="459" customWidth="1"/>
    <col min="9981" max="10229" width="9.140625" style="459"/>
    <col min="10230" max="10230" width="33.85546875" style="459" customWidth="1"/>
    <col min="10231" max="10231" width="10.28515625" style="459" bestFit="1" customWidth="1"/>
    <col min="10232" max="10232" width="7.85546875" style="459" bestFit="1" customWidth="1"/>
    <col min="10233" max="10233" width="7" style="459" bestFit="1" customWidth="1"/>
    <col min="10234" max="10234" width="7.5703125" style="459" bestFit="1" customWidth="1"/>
    <col min="10235" max="10236" width="10.7109375" style="459" customWidth="1"/>
    <col min="10237" max="10485" width="9.140625" style="459"/>
    <col min="10486" max="10486" width="33.85546875" style="459" customWidth="1"/>
    <col min="10487" max="10487" width="10.28515625" style="459" bestFit="1" customWidth="1"/>
    <col min="10488" max="10488" width="7.85546875" style="459" bestFit="1" customWidth="1"/>
    <col min="10489" max="10489" width="7" style="459" bestFit="1" customWidth="1"/>
    <col min="10490" max="10490" width="7.5703125" style="459" bestFit="1" customWidth="1"/>
    <col min="10491" max="10492" width="10.7109375" style="459" customWidth="1"/>
    <col min="10493" max="10741" width="9.140625" style="459"/>
    <col min="10742" max="10742" width="33.85546875" style="459" customWidth="1"/>
    <col min="10743" max="10743" width="10.28515625" style="459" bestFit="1" customWidth="1"/>
    <col min="10744" max="10744" width="7.85546875" style="459" bestFit="1" customWidth="1"/>
    <col min="10745" max="10745" width="7" style="459" bestFit="1" customWidth="1"/>
    <col min="10746" max="10746" width="7.5703125" style="459" bestFit="1" customWidth="1"/>
    <col min="10747" max="10748" width="10.7109375" style="459" customWidth="1"/>
    <col min="10749" max="10997" width="9.140625" style="459"/>
    <col min="10998" max="10998" width="33.85546875" style="459" customWidth="1"/>
    <col min="10999" max="10999" width="10.28515625" style="459" bestFit="1" customWidth="1"/>
    <col min="11000" max="11000" width="7.85546875" style="459" bestFit="1" customWidth="1"/>
    <col min="11001" max="11001" width="7" style="459" bestFit="1" customWidth="1"/>
    <col min="11002" max="11002" width="7.5703125" style="459" bestFit="1" customWidth="1"/>
    <col min="11003" max="11004" width="10.7109375" style="459" customWidth="1"/>
    <col min="11005" max="11253" width="9.140625" style="459"/>
    <col min="11254" max="11254" width="33.85546875" style="459" customWidth="1"/>
    <col min="11255" max="11255" width="10.28515625" style="459" bestFit="1" customWidth="1"/>
    <col min="11256" max="11256" width="7.85546875" style="459" bestFit="1" customWidth="1"/>
    <col min="11257" max="11257" width="7" style="459" bestFit="1" customWidth="1"/>
    <col min="11258" max="11258" width="7.5703125" style="459" bestFit="1" customWidth="1"/>
    <col min="11259" max="11260" width="10.7109375" style="459" customWidth="1"/>
    <col min="11261" max="11509" width="9.140625" style="459"/>
    <col min="11510" max="11510" width="33.85546875" style="459" customWidth="1"/>
    <col min="11511" max="11511" width="10.28515625" style="459" bestFit="1" customWidth="1"/>
    <col min="11512" max="11512" width="7.85546875" style="459" bestFit="1" customWidth="1"/>
    <col min="11513" max="11513" width="7" style="459" bestFit="1" customWidth="1"/>
    <col min="11514" max="11514" width="7.5703125" style="459" bestFit="1" customWidth="1"/>
    <col min="11515" max="11516" width="10.7109375" style="459" customWidth="1"/>
    <col min="11517" max="11765" width="9.140625" style="459"/>
    <col min="11766" max="11766" width="33.85546875" style="459" customWidth="1"/>
    <col min="11767" max="11767" width="10.28515625" style="459" bestFit="1" customWidth="1"/>
    <col min="11768" max="11768" width="7.85546875" style="459" bestFit="1" customWidth="1"/>
    <col min="11769" max="11769" width="7" style="459" bestFit="1" customWidth="1"/>
    <col min="11770" max="11770" width="7.5703125" style="459" bestFit="1" customWidth="1"/>
    <col min="11771" max="11772" width="10.7109375" style="459" customWidth="1"/>
    <col min="11773" max="12021" width="9.140625" style="459"/>
    <col min="12022" max="12022" width="33.85546875" style="459" customWidth="1"/>
    <col min="12023" max="12023" width="10.28515625" style="459" bestFit="1" customWidth="1"/>
    <col min="12024" max="12024" width="7.85546875" style="459" bestFit="1" customWidth="1"/>
    <col min="12025" max="12025" width="7" style="459" bestFit="1" customWidth="1"/>
    <col min="12026" max="12026" width="7.5703125" style="459" bestFit="1" customWidth="1"/>
    <col min="12027" max="12028" width="10.7109375" style="459" customWidth="1"/>
    <col min="12029" max="12277" width="9.140625" style="459"/>
    <col min="12278" max="12278" width="33.85546875" style="459" customWidth="1"/>
    <col min="12279" max="12279" width="10.28515625" style="459" bestFit="1" customWidth="1"/>
    <col min="12280" max="12280" width="7.85546875" style="459" bestFit="1" customWidth="1"/>
    <col min="12281" max="12281" width="7" style="459" bestFit="1" customWidth="1"/>
    <col min="12282" max="12282" width="7.5703125" style="459" bestFit="1" customWidth="1"/>
    <col min="12283" max="12284" width="10.7109375" style="459" customWidth="1"/>
    <col min="12285" max="12533" width="9.140625" style="459"/>
    <col min="12534" max="12534" width="33.85546875" style="459" customWidth="1"/>
    <col min="12535" max="12535" width="10.28515625" style="459" bestFit="1" customWidth="1"/>
    <col min="12536" max="12536" width="7.85546875" style="459" bestFit="1" customWidth="1"/>
    <col min="12537" max="12537" width="7" style="459" bestFit="1" customWidth="1"/>
    <col min="12538" max="12538" width="7.5703125" style="459" bestFit="1" customWidth="1"/>
    <col min="12539" max="12540" width="10.7109375" style="459" customWidth="1"/>
    <col min="12541" max="12789" width="9.140625" style="459"/>
    <col min="12790" max="12790" width="33.85546875" style="459" customWidth="1"/>
    <col min="12791" max="12791" width="10.28515625" style="459" bestFit="1" customWidth="1"/>
    <col min="12792" max="12792" width="7.85546875" style="459" bestFit="1" customWidth="1"/>
    <col min="12793" max="12793" width="7" style="459" bestFit="1" customWidth="1"/>
    <col min="12794" max="12794" width="7.5703125" style="459" bestFit="1" customWidth="1"/>
    <col min="12795" max="12796" width="10.7109375" style="459" customWidth="1"/>
    <col min="12797" max="13045" width="9.140625" style="459"/>
    <col min="13046" max="13046" width="33.85546875" style="459" customWidth="1"/>
    <col min="13047" max="13047" width="10.28515625" style="459" bestFit="1" customWidth="1"/>
    <col min="13048" max="13048" width="7.85546875" style="459" bestFit="1" customWidth="1"/>
    <col min="13049" max="13049" width="7" style="459" bestFit="1" customWidth="1"/>
    <col min="13050" max="13050" width="7.5703125" style="459" bestFit="1" customWidth="1"/>
    <col min="13051" max="13052" width="10.7109375" style="459" customWidth="1"/>
    <col min="13053" max="13301" width="9.140625" style="459"/>
    <col min="13302" max="13302" width="33.85546875" style="459" customWidth="1"/>
    <col min="13303" max="13303" width="10.28515625" style="459" bestFit="1" customWidth="1"/>
    <col min="13304" max="13304" width="7.85546875" style="459" bestFit="1" customWidth="1"/>
    <col min="13305" max="13305" width="7" style="459" bestFit="1" customWidth="1"/>
    <col min="13306" max="13306" width="7.5703125" style="459" bestFit="1" customWidth="1"/>
    <col min="13307" max="13308" width="10.7109375" style="459" customWidth="1"/>
    <col min="13309" max="13557" width="9.140625" style="459"/>
    <col min="13558" max="13558" width="33.85546875" style="459" customWidth="1"/>
    <col min="13559" max="13559" width="10.28515625" style="459" bestFit="1" customWidth="1"/>
    <col min="13560" max="13560" width="7.85546875" style="459" bestFit="1" customWidth="1"/>
    <col min="13561" max="13561" width="7" style="459" bestFit="1" customWidth="1"/>
    <col min="13562" max="13562" width="7.5703125" style="459" bestFit="1" customWidth="1"/>
    <col min="13563" max="13564" width="10.7109375" style="459" customWidth="1"/>
    <col min="13565" max="13813" width="9.140625" style="459"/>
    <col min="13814" max="13814" width="33.85546875" style="459" customWidth="1"/>
    <col min="13815" max="13815" width="10.28515625" style="459" bestFit="1" customWidth="1"/>
    <col min="13816" max="13816" width="7.85546875" style="459" bestFit="1" customWidth="1"/>
    <col min="13817" max="13817" width="7" style="459" bestFit="1" customWidth="1"/>
    <col min="13818" max="13818" width="7.5703125" style="459" bestFit="1" customWidth="1"/>
    <col min="13819" max="13820" width="10.7109375" style="459" customWidth="1"/>
    <col min="13821" max="14069" width="9.140625" style="459"/>
    <col min="14070" max="14070" width="33.85546875" style="459" customWidth="1"/>
    <col min="14071" max="14071" width="10.28515625" style="459" bestFit="1" customWidth="1"/>
    <col min="14072" max="14072" width="7.85546875" style="459" bestFit="1" customWidth="1"/>
    <col min="14073" max="14073" width="7" style="459" bestFit="1" customWidth="1"/>
    <col min="14074" max="14074" width="7.5703125" style="459" bestFit="1" customWidth="1"/>
    <col min="14075" max="14076" width="10.7109375" style="459" customWidth="1"/>
    <col min="14077" max="14325" width="9.140625" style="459"/>
    <col min="14326" max="14326" width="33.85546875" style="459" customWidth="1"/>
    <col min="14327" max="14327" width="10.28515625" style="459" bestFit="1" customWidth="1"/>
    <col min="14328" max="14328" width="7.85546875" style="459" bestFit="1" customWidth="1"/>
    <col min="14329" max="14329" width="7" style="459" bestFit="1" customWidth="1"/>
    <col min="14330" max="14330" width="7.5703125" style="459" bestFit="1" customWidth="1"/>
    <col min="14331" max="14332" width="10.7109375" style="459" customWidth="1"/>
    <col min="14333" max="14581" width="9.140625" style="459"/>
    <col min="14582" max="14582" width="33.85546875" style="459" customWidth="1"/>
    <col min="14583" max="14583" width="10.28515625" style="459" bestFit="1" customWidth="1"/>
    <col min="14584" max="14584" width="7.85546875" style="459" bestFit="1" customWidth="1"/>
    <col min="14585" max="14585" width="7" style="459" bestFit="1" customWidth="1"/>
    <col min="14586" max="14586" width="7.5703125" style="459" bestFit="1" customWidth="1"/>
    <col min="14587" max="14588" width="10.7109375" style="459" customWidth="1"/>
    <col min="14589" max="14837" width="9.140625" style="459"/>
    <col min="14838" max="14838" width="33.85546875" style="459" customWidth="1"/>
    <col min="14839" max="14839" width="10.28515625" style="459" bestFit="1" customWidth="1"/>
    <col min="14840" max="14840" width="7.85546875" style="459" bestFit="1" customWidth="1"/>
    <col min="14841" max="14841" width="7" style="459" bestFit="1" customWidth="1"/>
    <col min="14842" max="14842" width="7.5703125" style="459" bestFit="1" customWidth="1"/>
    <col min="14843" max="14844" width="10.7109375" style="459" customWidth="1"/>
    <col min="14845" max="15093" width="9.140625" style="459"/>
    <col min="15094" max="15094" width="33.85546875" style="459" customWidth="1"/>
    <col min="15095" max="15095" width="10.28515625" style="459" bestFit="1" customWidth="1"/>
    <col min="15096" max="15096" width="7.85546875" style="459" bestFit="1" customWidth="1"/>
    <col min="15097" max="15097" width="7" style="459" bestFit="1" customWidth="1"/>
    <col min="15098" max="15098" width="7.5703125" style="459" bestFit="1" customWidth="1"/>
    <col min="15099" max="15100" width="10.7109375" style="459" customWidth="1"/>
    <col min="15101" max="15349" width="9.140625" style="459"/>
    <col min="15350" max="15350" width="33.85546875" style="459" customWidth="1"/>
    <col min="15351" max="15351" width="10.28515625" style="459" bestFit="1" customWidth="1"/>
    <col min="15352" max="15352" width="7.85546875" style="459" bestFit="1" customWidth="1"/>
    <col min="15353" max="15353" width="7" style="459" bestFit="1" customWidth="1"/>
    <col min="15354" max="15354" width="7.5703125" style="459" bestFit="1" customWidth="1"/>
    <col min="15355" max="15356" width="10.7109375" style="459" customWidth="1"/>
    <col min="15357" max="15605" width="9.140625" style="459"/>
    <col min="15606" max="15606" width="33.85546875" style="459" customWidth="1"/>
    <col min="15607" max="15607" width="10.28515625" style="459" bestFit="1" customWidth="1"/>
    <col min="15608" max="15608" width="7.85546875" style="459" bestFit="1" customWidth="1"/>
    <col min="15609" max="15609" width="7" style="459" bestFit="1" customWidth="1"/>
    <col min="15610" max="15610" width="7.5703125" style="459" bestFit="1" customWidth="1"/>
    <col min="15611" max="15612" width="10.7109375" style="459" customWidth="1"/>
    <col min="15613" max="15861" width="9.140625" style="459"/>
    <col min="15862" max="15862" width="33.85546875" style="459" customWidth="1"/>
    <col min="15863" max="15863" width="10.28515625" style="459" bestFit="1" customWidth="1"/>
    <col min="15864" max="15864" width="7.85546875" style="459" bestFit="1" customWidth="1"/>
    <col min="15865" max="15865" width="7" style="459" bestFit="1" customWidth="1"/>
    <col min="15866" max="15866" width="7.5703125" style="459" bestFit="1" customWidth="1"/>
    <col min="15867" max="15868" width="10.7109375" style="459" customWidth="1"/>
    <col min="15869" max="16117" width="9.140625" style="459"/>
    <col min="16118" max="16118" width="33.85546875" style="459" customWidth="1"/>
    <col min="16119" max="16119" width="10.28515625" style="459" bestFit="1" customWidth="1"/>
    <col min="16120" max="16120" width="7.85546875" style="459" bestFit="1" customWidth="1"/>
    <col min="16121" max="16121" width="7" style="459" bestFit="1" customWidth="1"/>
    <col min="16122" max="16122" width="7.5703125" style="459" bestFit="1" customWidth="1"/>
    <col min="16123" max="16124" width="10.7109375" style="459" customWidth="1"/>
    <col min="16125" max="16384" width="9.140625" style="459"/>
  </cols>
  <sheetData>
    <row r="1" spans="1:7" ht="15.75">
      <c r="A1" s="544" t="s">
        <v>444</v>
      </c>
      <c r="B1" s="458"/>
      <c r="C1" s="458"/>
      <c r="D1" s="458"/>
      <c r="E1" s="458"/>
      <c r="F1" s="458"/>
    </row>
    <row r="2" spans="1:7" ht="15.75">
      <c r="A2" s="754" t="s">
        <v>608</v>
      </c>
      <c r="B2" s="460"/>
    </row>
    <row r="3" spans="1:7" ht="15">
      <c r="A3" s="461"/>
      <c r="B3" s="461"/>
      <c r="F3" s="545"/>
    </row>
    <row r="4" spans="1:7" ht="18" customHeight="1">
      <c r="A4" s="462"/>
      <c r="B4" s="463" t="s">
        <v>422</v>
      </c>
      <c r="C4" s="463" t="s">
        <v>349</v>
      </c>
      <c r="D4" s="463" t="s">
        <v>349</v>
      </c>
      <c r="E4" s="547" t="s">
        <v>604</v>
      </c>
      <c r="F4" s="547" t="s">
        <v>610</v>
      </c>
    </row>
    <row r="5" spans="1:7" ht="15">
      <c r="A5" s="464"/>
      <c r="B5" s="465" t="s">
        <v>339</v>
      </c>
      <c r="C5" s="548" t="s">
        <v>609</v>
      </c>
      <c r="D5" s="465" t="s">
        <v>593</v>
      </c>
      <c r="E5" s="432" t="s">
        <v>361</v>
      </c>
      <c r="F5" s="432" t="s">
        <v>361</v>
      </c>
    </row>
    <row r="6" spans="1:7" ht="25.5">
      <c r="A6" s="464"/>
      <c r="B6" s="465"/>
      <c r="C6" s="465" t="s">
        <v>361</v>
      </c>
      <c r="D6" s="465" t="s">
        <v>342</v>
      </c>
      <c r="E6" s="432" t="s">
        <v>443</v>
      </c>
      <c r="F6" s="432" t="s">
        <v>443</v>
      </c>
    </row>
    <row r="7" spans="1:7" ht="39.950000000000003" customHeight="1">
      <c r="A7" s="464"/>
      <c r="B7" s="549"/>
      <c r="C7" s="466"/>
      <c r="D7" s="552">
        <v>2019</v>
      </c>
      <c r="E7" s="550" t="s">
        <v>445</v>
      </c>
      <c r="F7" s="550" t="s">
        <v>445</v>
      </c>
    </row>
    <row r="8" spans="1:7" ht="3" customHeight="1">
      <c r="A8" s="464"/>
      <c r="B8" s="468"/>
      <c r="C8" s="467"/>
      <c r="D8" s="467"/>
      <c r="E8" s="467"/>
      <c r="F8" s="551"/>
      <c r="G8" s="469"/>
    </row>
    <row r="9" spans="1:7" ht="20.100000000000001" customHeight="1">
      <c r="A9" s="295" t="s">
        <v>423</v>
      </c>
      <c r="B9" s="468"/>
      <c r="C9" s="467"/>
      <c r="D9" s="467"/>
      <c r="E9" s="467"/>
      <c r="F9" s="551"/>
      <c r="G9" s="469"/>
    </row>
    <row r="10" spans="1:7" ht="15">
      <c r="A10" s="191" t="s">
        <v>424</v>
      </c>
      <c r="B10" s="468"/>
      <c r="C10" s="467"/>
      <c r="D10" s="467"/>
      <c r="E10" s="467"/>
      <c r="F10" s="551"/>
      <c r="G10" s="469"/>
    </row>
    <row r="11" spans="1:7" ht="18" customHeight="1">
      <c r="A11" s="291" t="s">
        <v>74</v>
      </c>
      <c r="B11" s="292" t="s">
        <v>173</v>
      </c>
      <c r="C11" s="470">
        <v>370164.77036841097</v>
      </c>
      <c r="D11" s="470">
        <v>3561815.8095566798</v>
      </c>
      <c r="E11" s="471">
        <v>95.310924183484602</v>
      </c>
      <c r="F11" s="471">
        <v>98.238355747254204</v>
      </c>
      <c r="G11" s="469"/>
    </row>
    <row r="12" spans="1:7" ht="18" customHeight="1">
      <c r="A12" s="291" t="s">
        <v>75</v>
      </c>
      <c r="B12" s="292" t="s">
        <v>15</v>
      </c>
      <c r="C12" s="470">
        <v>14836.038019801999</v>
      </c>
      <c r="D12" s="470">
        <v>109753.39571244099</v>
      </c>
      <c r="E12" s="471">
        <v>106.50476339216</v>
      </c>
      <c r="F12" s="471">
        <v>115.70738867673499</v>
      </c>
      <c r="G12" s="469"/>
    </row>
    <row r="13" spans="1:7" ht="45" customHeight="1">
      <c r="A13" s="291" t="s">
        <v>193</v>
      </c>
      <c r="B13" s="292" t="s">
        <v>15</v>
      </c>
      <c r="C13" s="470">
        <v>149949.04052700699</v>
      </c>
      <c r="D13" s="470">
        <v>1348077.5700447001</v>
      </c>
      <c r="E13" s="471">
        <v>97.341333601124703</v>
      </c>
      <c r="F13" s="471">
        <v>100.891465520111</v>
      </c>
      <c r="G13" s="469"/>
    </row>
    <row r="14" spans="1:7" ht="18" customHeight="1">
      <c r="A14" s="291" t="s">
        <v>194</v>
      </c>
      <c r="B14" s="292" t="s">
        <v>195</v>
      </c>
      <c r="C14" s="470">
        <v>1894.1517128108801</v>
      </c>
      <c r="D14" s="470">
        <v>15884.546410136099</v>
      </c>
      <c r="E14" s="471">
        <v>107.246376811594</v>
      </c>
      <c r="F14" s="471">
        <v>103.261386326899</v>
      </c>
      <c r="G14" s="469"/>
    </row>
    <row r="15" spans="1:7" ht="18" customHeight="1">
      <c r="A15" s="291" t="s">
        <v>196</v>
      </c>
      <c r="B15" s="292" t="s">
        <v>197</v>
      </c>
      <c r="C15" s="470">
        <v>12000</v>
      </c>
      <c r="D15" s="470">
        <v>93787</v>
      </c>
      <c r="E15" s="471">
        <v>108.039974790673</v>
      </c>
      <c r="F15" s="471">
        <v>119.486062273862</v>
      </c>
      <c r="G15" s="469"/>
    </row>
    <row r="16" spans="1:7" ht="18" customHeight="1">
      <c r="A16" s="291" t="s">
        <v>198</v>
      </c>
      <c r="B16" s="292" t="s">
        <v>15</v>
      </c>
      <c r="C16" s="470">
        <v>2.6</v>
      </c>
      <c r="D16" s="470">
        <v>24.6</v>
      </c>
      <c r="E16" s="471">
        <v>59.090909090909101</v>
      </c>
      <c r="F16" s="471">
        <v>87.857142857142904</v>
      </c>
      <c r="G16" s="469"/>
    </row>
    <row r="17" spans="1:7" ht="30" customHeight="1">
      <c r="A17" s="291" t="s">
        <v>199</v>
      </c>
      <c r="B17" s="292" t="s">
        <v>200</v>
      </c>
      <c r="C17" s="470">
        <v>2.9</v>
      </c>
      <c r="D17" s="470">
        <v>24</v>
      </c>
      <c r="E17" s="471">
        <v>120.833333333333</v>
      </c>
      <c r="F17" s="471">
        <v>80.808080808080803</v>
      </c>
      <c r="G17" s="469"/>
    </row>
    <row r="18" spans="1:7" ht="18" customHeight="1">
      <c r="A18" s="291" t="s">
        <v>201</v>
      </c>
      <c r="B18" s="292" t="s">
        <v>15</v>
      </c>
      <c r="C18" s="546">
        <v>0.2</v>
      </c>
      <c r="D18" s="546">
        <v>0.92</v>
      </c>
      <c r="E18" s="471">
        <v>51.282051282051299</v>
      </c>
      <c r="F18" s="471">
        <v>74.796747967479703</v>
      </c>
      <c r="G18" s="469"/>
    </row>
    <row r="19" spans="1:7" ht="30" customHeight="1">
      <c r="A19" s="291" t="s">
        <v>202</v>
      </c>
      <c r="B19" s="292" t="s">
        <v>203</v>
      </c>
      <c r="C19" s="470">
        <v>2799.3871670531998</v>
      </c>
      <c r="D19" s="470">
        <v>20569.978213507598</v>
      </c>
      <c r="E19" s="471">
        <v>157.51633986928101</v>
      </c>
      <c r="F19" s="471">
        <v>161.336977565198</v>
      </c>
      <c r="G19" s="469"/>
    </row>
    <row r="20" spans="1:7" ht="18" customHeight="1">
      <c r="A20" s="291" t="s">
        <v>204</v>
      </c>
      <c r="B20" s="292" t="s">
        <v>203</v>
      </c>
      <c r="C20" s="470">
        <v>9253.28330206379</v>
      </c>
      <c r="D20" s="470">
        <v>93160</v>
      </c>
      <c r="E20" s="471">
        <v>120.160213618158</v>
      </c>
      <c r="F20" s="471">
        <v>136.07965638422499</v>
      </c>
      <c r="G20" s="469"/>
    </row>
    <row r="21" spans="1:7" ht="30" customHeight="1">
      <c r="A21" s="291" t="s">
        <v>205</v>
      </c>
      <c r="B21" s="292" t="s">
        <v>206</v>
      </c>
      <c r="C21" s="470">
        <v>1156.4583333333301</v>
      </c>
      <c r="D21" s="470">
        <v>11135.5372916667</v>
      </c>
      <c r="E21" s="471">
        <v>107.64262648008599</v>
      </c>
      <c r="F21" s="471">
        <v>85.0618374558304</v>
      </c>
      <c r="G21" s="469"/>
    </row>
    <row r="22" spans="1:7" ht="30" customHeight="1">
      <c r="A22" s="291" t="s">
        <v>207</v>
      </c>
      <c r="B22" s="292" t="s">
        <v>208</v>
      </c>
      <c r="C22" s="470">
        <v>65.019505851755497</v>
      </c>
      <c r="D22" s="470">
        <v>508.86217279476699</v>
      </c>
      <c r="E22" s="471">
        <v>131.47872933308599</v>
      </c>
      <c r="F22" s="471">
        <v>68.403549706687002</v>
      </c>
      <c r="G22" s="469"/>
    </row>
    <row r="23" spans="1:7" ht="18" customHeight="1">
      <c r="A23" s="291" t="s">
        <v>209</v>
      </c>
      <c r="B23" s="292" t="s">
        <v>15</v>
      </c>
      <c r="C23" s="470">
        <v>1200</v>
      </c>
      <c r="D23" s="470">
        <v>6687</v>
      </c>
      <c r="E23" s="471">
        <v>188.08777429467099</v>
      </c>
      <c r="F23" s="471">
        <v>116.62016044646001</v>
      </c>
      <c r="G23" s="469"/>
    </row>
    <row r="24" spans="1:7" ht="30" hidden="1" customHeight="1">
      <c r="A24" s="293" t="s">
        <v>210</v>
      </c>
      <c r="B24" s="292" t="s">
        <v>211</v>
      </c>
      <c r="C24" s="470">
        <v>31.965133446905099</v>
      </c>
      <c r="D24" s="470">
        <v>326.12138557637701</v>
      </c>
      <c r="E24" s="471">
        <v>79.274116523400195</v>
      </c>
      <c r="F24" s="471">
        <v>67.398917542183995</v>
      </c>
      <c r="G24" s="469"/>
    </row>
    <row r="25" spans="1:7" ht="45" hidden="1" customHeight="1">
      <c r="A25" s="293" t="s">
        <v>212</v>
      </c>
      <c r="B25" s="292" t="s">
        <v>15</v>
      </c>
      <c r="C25" s="470">
        <v>2682</v>
      </c>
      <c r="D25" s="470">
        <v>23673</v>
      </c>
      <c r="E25" s="471">
        <v>105.673758865248</v>
      </c>
      <c r="F25" s="471">
        <v>76.214545571617094</v>
      </c>
      <c r="G25" s="469"/>
    </row>
    <row r="26" spans="1:7" ht="30" hidden="1" customHeight="1">
      <c r="A26" s="293" t="s">
        <v>213</v>
      </c>
      <c r="B26" s="292" t="s">
        <v>214</v>
      </c>
      <c r="C26" s="470">
        <v>70</v>
      </c>
      <c r="D26" s="470">
        <v>497.8</v>
      </c>
      <c r="E26" s="471">
        <v>140</v>
      </c>
      <c r="F26" s="471">
        <v>101.79959100204501</v>
      </c>
      <c r="G26" s="469"/>
    </row>
    <row r="27" spans="1:7" ht="30" hidden="1" customHeight="1">
      <c r="A27" s="293" t="s">
        <v>215</v>
      </c>
      <c r="B27" s="292" t="s">
        <v>216</v>
      </c>
      <c r="C27" s="470">
        <v>44000</v>
      </c>
      <c r="D27" s="470">
        <v>364008</v>
      </c>
      <c r="E27" s="471">
        <v>177.64857881136999</v>
      </c>
      <c r="F27" s="471">
        <v>95.240437573096699</v>
      </c>
      <c r="G27" s="469"/>
    </row>
    <row r="28" spans="1:7" ht="30" hidden="1" customHeight="1">
      <c r="A28" s="293" t="s">
        <v>217</v>
      </c>
      <c r="B28" s="292" t="s">
        <v>24</v>
      </c>
      <c r="C28" s="470">
        <v>8642</v>
      </c>
      <c r="D28" s="470">
        <v>56583</v>
      </c>
      <c r="E28" s="471">
        <v>220.346761856196</v>
      </c>
      <c r="F28" s="471">
        <v>96.051537116569605</v>
      </c>
      <c r="G28" s="469"/>
    </row>
    <row r="29" spans="1:7" ht="30" hidden="1" customHeight="1">
      <c r="A29" s="293" t="s">
        <v>425</v>
      </c>
      <c r="B29" s="292" t="s">
        <v>15</v>
      </c>
      <c r="C29" s="470">
        <v>745.30648944487803</v>
      </c>
      <c r="D29" s="470">
        <v>11472.8326817826</v>
      </c>
      <c r="E29" s="471">
        <v>41.924398625429603</v>
      </c>
      <c r="F29" s="471">
        <v>70.867924528301899</v>
      </c>
      <c r="G29" s="469"/>
    </row>
    <row r="30" spans="1:7" ht="18" hidden="1" customHeight="1">
      <c r="A30" s="293" t="s">
        <v>218</v>
      </c>
      <c r="B30" s="292" t="s">
        <v>15</v>
      </c>
      <c r="C30" s="470">
        <v>33300</v>
      </c>
      <c r="D30" s="470">
        <v>268957</v>
      </c>
      <c r="E30" s="471">
        <v>117.59305035666399</v>
      </c>
      <c r="F30" s="471">
        <v>104.170991680481</v>
      </c>
      <c r="G30" s="469"/>
    </row>
    <row r="31" spans="1:7" ht="60" hidden="1" customHeight="1">
      <c r="A31" s="293" t="s">
        <v>76</v>
      </c>
      <c r="B31" s="292" t="s">
        <v>15</v>
      </c>
      <c r="C31" s="470">
        <v>15069.678963649199</v>
      </c>
      <c r="D31" s="470">
        <v>105363.708669536</v>
      </c>
      <c r="E31" s="471">
        <v>190.009863322531</v>
      </c>
      <c r="F31" s="471">
        <v>114.185367744123</v>
      </c>
      <c r="G31" s="469"/>
    </row>
    <row r="32" spans="1:7" ht="18" hidden="1" customHeight="1">
      <c r="A32" s="293" t="s">
        <v>219</v>
      </c>
      <c r="B32" s="292" t="s">
        <v>173</v>
      </c>
      <c r="C32" s="470">
        <v>15734.211689804601</v>
      </c>
      <c r="D32" s="470">
        <v>131839.411833811</v>
      </c>
      <c r="E32" s="471">
        <v>156.63140764849501</v>
      </c>
      <c r="F32" s="471">
        <v>118.74171819788</v>
      </c>
      <c r="G32" s="469"/>
    </row>
    <row r="33" spans="1:7" ht="60" hidden="1" customHeight="1">
      <c r="A33" s="293" t="s">
        <v>220</v>
      </c>
      <c r="B33" s="292" t="s">
        <v>15</v>
      </c>
      <c r="C33" s="470">
        <v>1870</v>
      </c>
      <c r="D33" s="470">
        <v>15005</v>
      </c>
      <c r="E33" s="471">
        <v>128.96551724137899</v>
      </c>
      <c r="F33" s="471">
        <v>125.355054302423</v>
      </c>
      <c r="G33" s="469"/>
    </row>
    <row r="34" spans="1:7" ht="18" hidden="1" customHeight="1">
      <c r="A34" s="293" t="s">
        <v>221</v>
      </c>
      <c r="B34" s="292" t="s">
        <v>15</v>
      </c>
      <c r="C34" s="470">
        <v>500</v>
      </c>
      <c r="D34" s="470">
        <v>4551</v>
      </c>
      <c r="E34" s="471">
        <v>85.910652920962207</v>
      </c>
      <c r="F34" s="471">
        <v>100.86436170212799</v>
      </c>
      <c r="G34" s="469"/>
    </row>
    <row r="35" spans="1:7" ht="30" hidden="1" customHeight="1">
      <c r="A35" s="293" t="s">
        <v>77</v>
      </c>
      <c r="B35" s="292" t="s">
        <v>15</v>
      </c>
      <c r="C35" s="470">
        <v>458.88469827586198</v>
      </c>
      <c r="D35" s="470">
        <v>2406.1519396551698</v>
      </c>
      <c r="E35" s="471">
        <v>219.04761904761901</v>
      </c>
      <c r="F35" s="471">
        <v>117.85400175901501</v>
      </c>
      <c r="G35" s="469"/>
    </row>
    <row r="36" spans="1:7" ht="60" hidden="1" customHeight="1">
      <c r="A36" s="293" t="s">
        <v>222</v>
      </c>
      <c r="B36" s="292" t="s">
        <v>15</v>
      </c>
      <c r="C36" s="470">
        <v>402.25159079784601</v>
      </c>
      <c r="D36" s="470">
        <v>3184.8269701419499</v>
      </c>
      <c r="E36" s="471">
        <v>153.84615384615401</v>
      </c>
      <c r="F36" s="471">
        <v>138.84261288908399</v>
      </c>
      <c r="G36" s="469"/>
    </row>
    <row r="37" spans="1:7" ht="18" hidden="1" customHeight="1">
      <c r="A37" s="293" t="s">
        <v>223</v>
      </c>
      <c r="B37" s="292" t="s">
        <v>208</v>
      </c>
      <c r="C37" s="470">
        <v>2201.2663215555699</v>
      </c>
      <c r="D37" s="470">
        <v>20281.7528157575</v>
      </c>
      <c r="E37" s="471">
        <v>209.15240798997399</v>
      </c>
      <c r="F37" s="471">
        <v>138.41990476399701</v>
      </c>
      <c r="G37" s="469"/>
    </row>
    <row r="38" spans="1:7" ht="30" hidden="1" customHeight="1">
      <c r="A38" s="293" t="s">
        <v>78</v>
      </c>
      <c r="B38" s="292" t="s">
        <v>174</v>
      </c>
      <c r="C38" s="470">
        <v>53.901973265435998</v>
      </c>
      <c r="D38" s="470">
        <v>772.14576702737099</v>
      </c>
      <c r="E38" s="471">
        <v>23.8095238095238</v>
      </c>
      <c r="F38" s="471">
        <v>45.621019108280301</v>
      </c>
      <c r="G38" s="469"/>
    </row>
    <row r="39" spans="1:7" ht="18" hidden="1" customHeight="1">
      <c r="A39" s="293" t="s">
        <v>79</v>
      </c>
      <c r="B39" s="292" t="s">
        <v>174</v>
      </c>
      <c r="C39" s="470">
        <v>12</v>
      </c>
      <c r="D39" s="470">
        <v>102</v>
      </c>
      <c r="E39" s="471">
        <v>120</v>
      </c>
      <c r="F39" s="471">
        <v>96.2264150943396</v>
      </c>
      <c r="G39" s="469"/>
    </row>
    <row r="40" spans="1:7" ht="45" hidden="1" customHeight="1">
      <c r="A40" s="293" t="s">
        <v>224</v>
      </c>
      <c r="B40" s="292" t="s">
        <v>208</v>
      </c>
      <c r="C40" s="470">
        <v>8881.3820234328196</v>
      </c>
      <c r="D40" s="470">
        <v>37487.715411966397</v>
      </c>
      <c r="E40" s="471">
        <v>170.39232764867</v>
      </c>
      <c r="F40" s="471">
        <v>110.99007928059601</v>
      </c>
    </row>
    <row r="41" spans="1:7" ht="45" hidden="1" customHeight="1">
      <c r="A41" s="293" t="s">
        <v>225</v>
      </c>
      <c r="B41" s="292" t="s">
        <v>208</v>
      </c>
      <c r="C41" s="470">
        <v>561.77740280957403</v>
      </c>
      <c r="D41" s="470">
        <v>4132.4345750672301</v>
      </c>
      <c r="E41" s="471">
        <v>85.858242527241799</v>
      </c>
      <c r="F41" s="471">
        <v>78.889850569735401</v>
      </c>
    </row>
    <row r="42" spans="1:7" ht="18" hidden="1" customHeight="1">
      <c r="A42" s="293" t="s">
        <v>226</v>
      </c>
      <c r="B42" s="292" t="s">
        <v>23</v>
      </c>
      <c r="C42" s="470">
        <v>269.21685254027301</v>
      </c>
      <c r="D42" s="470">
        <v>2268.4446096654301</v>
      </c>
      <c r="E42" s="471">
        <v>86.466165413533801</v>
      </c>
      <c r="F42" s="471">
        <v>98.076923076923094</v>
      </c>
    </row>
    <row r="43" spans="1:7" ht="30" hidden="1" customHeight="1">
      <c r="A43" s="293" t="s">
        <v>227</v>
      </c>
      <c r="B43" s="292" t="s">
        <v>23</v>
      </c>
      <c r="C43" s="470">
        <v>0</v>
      </c>
      <c r="D43" s="470">
        <v>0</v>
      </c>
      <c r="E43" s="471">
        <v>0</v>
      </c>
      <c r="F43" s="471">
        <v>0</v>
      </c>
    </row>
    <row r="44" spans="1:7" ht="30" hidden="1" customHeight="1">
      <c r="A44" s="293" t="s">
        <v>228</v>
      </c>
      <c r="B44" s="292" t="s">
        <v>23</v>
      </c>
      <c r="C44" s="470">
        <v>80</v>
      </c>
      <c r="D44" s="470">
        <v>720</v>
      </c>
      <c r="E44" s="471">
        <v>117.64705882352899</v>
      </c>
      <c r="F44" s="471">
        <v>107.30253353204201</v>
      </c>
    </row>
    <row r="45" spans="1:7" ht="30" hidden="1" customHeight="1">
      <c r="A45" s="293" t="s">
        <v>229</v>
      </c>
      <c r="B45" s="292" t="s">
        <v>23</v>
      </c>
      <c r="C45" s="470">
        <v>0</v>
      </c>
      <c r="D45" s="470">
        <v>0</v>
      </c>
      <c r="E45" s="471">
        <v>0</v>
      </c>
      <c r="F45" s="471">
        <v>0</v>
      </c>
    </row>
    <row r="46" spans="1:7" ht="69.95" hidden="1" customHeight="1">
      <c r="A46" s="293" t="s">
        <v>230</v>
      </c>
      <c r="B46" s="292" t="s">
        <v>15</v>
      </c>
      <c r="C46" s="470">
        <v>9772.3126510878301</v>
      </c>
      <c r="D46" s="470">
        <v>45179.545169666002</v>
      </c>
      <c r="E46" s="471">
        <v>527.81954887218001</v>
      </c>
      <c r="F46" s="471">
        <v>162.68985914080901</v>
      </c>
    </row>
    <row r="47" spans="1:7" ht="18" hidden="1" customHeight="1">
      <c r="A47" s="293" t="s">
        <v>80</v>
      </c>
      <c r="B47" s="292" t="s">
        <v>231</v>
      </c>
      <c r="C47" s="470">
        <v>268.58628081457698</v>
      </c>
      <c r="D47" s="470">
        <v>2363.3022508038598</v>
      </c>
      <c r="E47" s="471">
        <v>107.731958762887</v>
      </c>
      <c r="F47" s="471">
        <v>109.204275534442</v>
      </c>
    </row>
    <row r="48" spans="1:7" ht="18" hidden="1" customHeight="1">
      <c r="A48" s="293" t="s">
        <v>81</v>
      </c>
      <c r="B48" s="292" t="s">
        <v>15</v>
      </c>
      <c r="C48" s="470">
        <v>25144.512374407801</v>
      </c>
      <c r="D48" s="470">
        <v>231789.06573220601</v>
      </c>
      <c r="E48" s="471">
        <v>141.32370016772001</v>
      </c>
      <c r="F48" s="471">
        <v>95.542540307319697</v>
      </c>
    </row>
    <row r="49" spans="1:6" ht="18" hidden="1" customHeight="1">
      <c r="A49" s="293" t="s">
        <v>82</v>
      </c>
      <c r="B49" s="292" t="s">
        <v>232</v>
      </c>
      <c r="C49" s="470">
        <v>6037.5412363740697</v>
      </c>
      <c r="D49" s="470">
        <v>56625.8367541595</v>
      </c>
      <c r="E49" s="471">
        <v>106.088560885609</v>
      </c>
      <c r="F49" s="471">
        <v>107.43898794700701</v>
      </c>
    </row>
    <row r="50" spans="1:6" ht="30" hidden="1" customHeight="1">
      <c r="A50" s="293" t="s">
        <v>233</v>
      </c>
      <c r="B50" s="292" t="s">
        <v>208</v>
      </c>
      <c r="C50" s="470">
        <v>6340.5797101449298</v>
      </c>
      <c r="D50" s="470">
        <v>56114.163497354697</v>
      </c>
      <c r="E50" s="471">
        <v>103.43187550767399</v>
      </c>
      <c r="F50" s="471">
        <v>159.95395349526399</v>
      </c>
    </row>
    <row r="51" spans="1:6" ht="15" hidden="1">
      <c r="A51" s="474"/>
      <c r="B51" s="472"/>
      <c r="C51" s="472"/>
      <c r="D51" s="472"/>
      <c r="E51" s="472"/>
      <c r="F51" s="472"/>
    </row>
    <row r="52" spans="1:6" ht="15"/>
    <row r="53" spans="1:6" ht="15"/>
    <row r="54" spans="1:6" ht="15"/>
    <row r="55" spans="1:6" ht="15"/>
    <row r="56" spans="1:6" ht="15"/>
    <row r="57" spans="1:6" ht="15"/>
    <row r="58" spans="1:6" ht="15"/>
    <row r="59" spans="1:6" ht="15"/>
    <row r="60" spans="1:6" ht="15"/>
    <row r="61" spans="1:6" ht="15"/>
    <row r="62" spans="1:6" ht="15"/>
    <row r="63" spans="1:6" ht="15"/>
    <row r="64" spans="1:6" ht="15"/>
  </sheetData>
  <printOptions horizontalCentered="1"/>
  <pageMargins left="0.39370078740157483" right="0.39370078740157483" top="0.59055118110236227" bottom="0.62992125984251968" header="0.19685039370078741" footer="0.39370078740157483"/>
  <pageSetup paperSize="11" orientation="portrait" verticalDpi="0" r:id="rId1"/>
  <headerFooter>
    <oddFooter>&amp;L&amp;"Times New Roman,Italic"&amp;8Thông báo Tình hình Kinh tế - xã hội 9 tháng đầu năm 2019&amp;R&amp;P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/>
  </sheetPr>
  <dimension ref="A1:G64"/>
  <sheetViews>
    <sheetView workbookViewId="0">
      <selection activeCell="A28" sqref="A28"/>
    </sheetView>
  </sheetViews>
  <sheetFormatPr defaultRowHeight="18" customHeight="1"/>
  <cols>
    <col min="1" max="1" width="22.7109375" style="459" customWidth="1"/>
    <col min="2" max="2" width="8.7109375" style="459" customWidth="1"/>
    <col min="3" max="3" width="7.7109375" style="459" customWidth="1"/>
    <col min="4" max="6" width="8.7109375" style="459" customWidth="1"/>
    <col min="7" max="7" width="9.140625" style="459"/>
    <col min="8" max="8" width="14.28515625" style="459" customWidth="1"/>
    <col min="9" max="9" width="12.140625" style="459" customWidth="1"/>
    <col min="10" max="10" width="7.42578125" style="459" customWidth="1"/>
    <col min="11" max="11" width="8.5703125" style="459" customWidth="1"/>
    <col min="12" max="12" width="11.140625" style="459" customWidth="1"/>
    <col min="13" max="245" width="9.140625" style="459"/>
    <col min="246" max="246" width="33.85546875" style="459" customWidth="1"/>
    <col min="247" max="247" width="10.28515625" style="459" bestFit="1" customWidth="1"/>
    <col min="248" max="248" width="7.85546875" style="459" bestFit="1" customWidth="1"/>
    <col min="249" max="249" width="7" style="459" bestFit="1" customWidth="1"/>
    <col min="250" max="250" width="7.5703125" style="459" bestFit="1" customWidth="1"/>
    <col min="251" max="252" width="10.7109375" style="459" customWidth="1"/>
    <col min="253" max="501" width="9.140625" style="459"/>
    <col min="502" max="502" width="33.85546875" style="459" customWidth="1"/>
    <col min="503" max="503" width="10.28515625" style="459" bestFit="1" customWidth="1"/>
    <col min="504" max="504" width="7.85546875" style="459" bestFit="1" customWidth="1"/>
    <col min="505" max="505" width="7" style="459" bestFit="1" customWidth="1"/>
    <col min="506" max="506" width="7.5703125" style="459" bestFit="1" customWidth="1"/>
    <col min="507" max="508" width="10.7109375" style="459" customWidth="1"/>
    <col min="509" max="757" width="9.140625" style="459"/>
    <col min="758" max="758" width="33.85546875" style="459" customWidth="1"/>
    <col min="759" max="759" width="10.28515625" style="459" bestFit="1" customWidth="1"/>
    <col min="760" max="760" width="7.85546875" style="459" bestFit="1" customWidth="1"/>
    <col min="761" max="761" width="7" style="459" bestFit="1" customWidth="1"/>
    <col min="762" max="762" width="7.5703125" style="459" bestFit="1" customWidth="1"/>
    <col min="763" max="764" width="10.7109375" style="459" customWidth="1"/>
    <col min="765" max="1013" width="9.140625" style="459"/>
    <col min="1014" max="1014" width="33.85546875" style="459" customWidth="1"/>
    <col min="1015" max="1015" width="10.28515625" style="459" bestFit="1" customWidth="1"/>
    <col min="1016" max="1016" width="7.85546875" style="459" bestFit="1" customWidth="1"/>
    <col min="1017" max="1017" width="7" style="459" bestFit="1" customWidth="1"/>
    <col min="1018" max="1018" width="7.5703125" style="459" bestFit="1" customWidth="1"/>
    <col min="1019" max="1020" width="10.7109375" style="459" customWidth="1"/>
    <col min="1021" max="1269" width="9.140625" style="459"/>
    <col min="1270" max="1270" width="33.85546875" style="459" customWidth="1"/>
    <col min="1271" max="1271" width="10.28515625" style="459" bestFit="1" customWidth="1"/>
    <col min="1272" max="1272" width="7.85546875" style="459" bestFit="1" customWidth="1"/>
    <col min="1273" max="1273" width="7" style="459" bestFit="1" customWidth="1"/>
    <col min="1274" max="1274" width="7.5703125" style="459" bestFit="1" customWidth="1"/>
    <col min="1275" max="1276" width="10.7109375" style="459" customWidth="1"/>
    <col min="1277" max="1525" width="9.140625" style="459"/>
    <col min="1526" max="1526" width="33.85546875" style="459" customWidth="1"/>
    <col min="1527" max="1527" width="10.28515625" style="459" bestFit="1" customWidth="1"/>
    <col min="1528" max="1528" width="7.85546875" style="459" bestFit="1" customWidth="1"/>
    <col min="1529" max="1529" width="7" style="459" bestFit="1" customWidth="1"/>
    <col min="1530" max="1530" width="7.5703125" style="459" bestFit="1" customWidth="1"/>
    <col min="1531" max="1532" width="10.7109375" style="459" customWidth="1"/>
    <col min="1533" max="1781" width="9.140625" style="459"/>
    <col min="1782" max="1782" width="33.85546875" style="459" customWidth="1"/>
    <col min="1783" max="1783" width="10.28515625" style="459" bestFit="1" customWidth="1"/>
    <col min="1784" max="1784" width="7.85546875" style="459" bestFit="1" customWidth="1"/>
    <col min="1785" max="1785" width="7" style="459" bestFit="1" customWidth="1"/>
    <col min="1786" max="1786" width="7.5703125" style="459" bestFit="1" customWidth="1"/>
    <col min="1787" max="1788" width="10.7109375" style="459" customWidth="1"/>
    <col min="1789" max="2037" width="9.140625" style="459"/>
    <col min="2038" max="2038" width="33.85546875" style="459" customWidth="1"/>
    <col min="2039" max="2039" width="10.28515625" style="459" bestFit="1" customWidth="1"/>
    <col min="2040" max="2040" width="7.85546875" style="459" bestFit="1" customWidth="1"/>
    <col min="2041" max="2041" width="7" style="459" bestFit="1" customWidth="1"/>
    <col min="2042" max="2042" width="7.5703125" style="459" bestFit="1" customWidth="1"/>
    <col min="2043" max="2044" width="10.7109375" style="459" customWidth="1"/>
    <col min="2045" max="2293" width="9.140625" style="459"/>
    <col min="2294" max="2294" width="33.85546875" style="459" customWidth="1"/>
    <col min="2295" max="2295" width="10.28515625" style="459" bestFit="1" customWidth="1"/>
    <col min="2296" max="2296" width="7.85546875" style="459" bestFit="1" customWidth="1"/>
    <col min="2297" max="2297" width="7" style="459" bestFit="1" customWidth="1"/>
    <col min="2298" max="2298" width="7.5703125" style="459" bestFit="1" customWidth="1"/>
    <col min="2299" max="2300" width="10.7109375" style="459" customWidth="1"/>
    <col min="2301" max="2549" width="9.140625" style="459"/>
    <col min="2550" max="2550" width="33.85546875" style="459" customWidth="1"/>
    <col min="2551" max="2551" width="10.28515625" style="459" bestFit="1" customWidth="1"/>
    <col min="2552" max="2552" width="7.85546875" style="459" bestFit="1" customWidth="1"/>
    <col min="2553" max="2553" width="7" style="459" bestFit="1" customWidth="1"/>
    <col min="2554" max="2554" width="7.5703125" style="459" bestFit="1" customWidth="1"/>
    <col min="2555" max="2556" width="10.7109375" style="459" customWidth="1"/>
    <col min="2557" max="2805" width="9.140625" style="459"/>
    <col min="2806" max="2806" width="33.85546875" style="459" customWidth="1"/>
    <col min="2807" max="2807" width="10.28515625" style="459" bestFit="1" customWidth="1"/>
    <col min="2808" max="2808" width="7.85546875" style="459" bestFit="1" customWidth="1"/>
    <col min="2809" max="2809" width="7" style="459" bestFit="1" customWidth="1"/>
    <col min="2810" max="2810" width="7.5703125" style="459" bestFit="1" customWidth="1"/>
    <col min="2811" max="2812" width="10.7109375" style="459" customWidth="1"/>
    <col min="2813" max="3061" width="9.140625" style="459"/>
    <col min="3062" max="3062" width="33.85546875" style="459" customWidth="1"/>
    <col min="3063" max="3063" width="10.28515625" style="459" bestFit="1" customWidth="1"/>
    <col min="3064" max="3064" width="7.85546875" style="459" bestFit="1" customWidth="1"/>
    <col min="3065" max="3065" width="7" style="459" bestFit="1" customWidth="1"/>
    <col min="3066" max="3066" width="7.5703125" style="459" bestFit="1" customWidth="1"/>
    <col min="3067" max="3068" width="10.7109375" style="459" customWidth="1"/>
    <col min="3069" max="3317" width="9.140625" style="459"/>
    <col min="3318" max="3318" width="33.85546875" style="459" customWidth="1"/>
    <col min="3319" max="3319" width="10.28515625" style="459" bestFit="1" customWidth="1"/>
    <col min="3320" max="3320" width="7.85546875" style="459" bestFit="1" customWidth="1"/>
    <col min="3321" max="3321" width="7" style="459" bestFit="1" customWidth="1"/>
    <col min="3322" max="3322" width="7.5703125" style="459" bestFit="1" customWidth="1"/>
    <col min="3323" max="3324" width="10.7109375" style="459" customWidth="1"/>
    <col min="3325" max="3573" width="9.140625" style="459"/>
    <col min="3574" max="3574" width="33.85546875" style="459" customWidth="1"/>
    <col min="3575" max="3575" width="10.28515625" style="459" bestFit="1" customWidth="1"/>
    <col min="3576" max="3576" width="7.85546875" style="459" bestFit="1" customWidth="1"/>
    <col min="3577" max="3577" width="7" style="459" bestFit="1" customWidth="1"/>
    <col min="3578" max="3578" width="7.5703125" style="459" bestFit="1" customWidth="1"/>
    <col min="3579" max="3580" width="10.7109375" style="459" customWidth="1"/>
    <col min="3581" max="3829" width="9.140625" style="459"/>
    <col min="3830" max="3830" width="33.85546875" style="459" customWidth="1"/>
    <col min="3831" max="3831" width="10.28515625" style="459" bestFit="1" customWidth="1"/>
    <col min="3832" max="3832" width="7.85546875" style="459" bestFit="1" customWidth="1"/>
    <col min="3833" max="3833" width="7" style="459" bestFit="1" customWidth="1"/>
    <col min="3834" max="3834" width="7.5703125" style="459" bestFit="1" customWidth="1"/>
    <col min="3835" max="3836" width="10.7109375" style="459" customWidth="1"/>
    <col min="3837" max="4085" width="9.140625" style="459"/>
    <col min="4086" max="4086" width="33.85546875" style="459" customWidth="1"/>
    <col min="4087" max="4087" width="10.28515625" style="459" bestFit="1" customWidth="1"/>
    <col min="4088" max="4088" width="7.85546875" style="459" bestFit="1" customWidth="1"/>
    <col min="4089" max="4089" width="7" style="459" bestFit="1" customWidth="1"/>
    <col min="4090" max="4090" width="7.5703125" style="459" bestFit="1" customWidth="1"/>
    <col min="4091" max="4092" width="10.7109375" style="459" customWidth="1"/>
    <col min="4093" max="4341" width="9.140625" style="459"/>
    <col min="4342" max="4342" width="33.85546875" style="459" customWidth="1"/>
    <col min="4343" max="4343" width="10.28515625" style="459" bestFit="1" customWidth="1"/>
    <col min="4344" max="4344" width="7.85546875" style="459" bestFit="1" customWidth="1"/>
    <col min="4345" max="4345" width="7" style="459" bestFit="1" customWidth="1"/>
    <col min="4346" max="4346" width="7.5703125" style="459" bestFit="1" customWidth="1"/>
    <col min="4347" max="4348" width="10.7109375" style="459" customWidth="1"/>
    <col min="4349" max="4597" width="9.140625" style="459"/>
    <col min="4598" max="4598" width="33.85546875" style="459" customWidth="1"/>
    <col min="4599" max="4599" width="10.28515625" style="459" bestFit="1" customWidth="1"/>
    <col min="4600" max="4600" width="7.85546875" style="459" bestFit="1" customWidth="1"/>
    <col min="4601" max="4601" width="7" style="459" bestFit="1" customWidth="1"/>
    <col min="4602" max="4602" width="7.5703125" style="459" bestFit="1" customWidth="1"/>
    <col min="4603" max="4604" width="10.7109375" style="459" customWidth="1"/>
    <col min="4605" max="4853" width="9.140625" style="459"/>
    <col min="4854" max="4854" width="33.85546875" style="459" customWidth="1"/>
    <col min="4855" max="4855" width="10.28515625" style="459" bestFit="1" customWidth="1"/>
    <col min="4856" max="4856" width="7.85546875" style="459" bestFit="1" customWidth="1"/>
    <col min="4857" max="4857" width="7" style="459" bestFit="1" customWidth="1"/>
    <col min="4858" max="4858" width="7.5703125" style="459" bestFit="1" customWidth="1"/>
    <col min="4859" max="4860" width="10.7109375" style="459" customWidth="1"/>
    <col min="4861" max="5109" width="9.140625" style="459"/>
    <col min="5110" max="5110" width="33.85546875" style="459" customWidth="1"/>
    <col min="5111" max="5111" width="10.28515625" style="459" bestFit="1" customWidth="1"/>
    <col min="5112" max="5112" width="7.85546875" style="459" bestFit="1" customWidth="1"/>
    <col min="5113" max="5113" width="7" style="459" bestFit="1" customWidth="1"/>
    <col min="5114" max="5114" width="7.5703125" style="459" bestFit="1" customWidth="1"/>
    <col min="5115" max="5116" width="10.7109375" style="459" customWidth="1"/>
    <col min="5117" max="5365" width="9.140625" style="459"/>
    <col min="5366" max="5366" width="33.85546875" style="459" customWidth="1"/>
    <col min="5367" max="5367" width="10.28515625" style="459" bestFit="1" customWidth="1"/>
    <col min="5368" max="5368" width="7.85546875" style="459" bestFit="1" customWidth="1"/>
    <col min="5369" max="5369" width="7" style="459" bestFit="1" customWidth="1"/>
    <col min="5370" max="5370" width="7.5703125" style="459" bestFit="1" customWidth="1"/>
    <col min="5371" max="5372" width="10.7109375" style="459" customWidth="1"/>
    <col min="5373" max="5621" width="9.140625" style="459"/>
    <col min="5622" max="5622" width="33.85546875" style="459" customWidth="1"/>
    <col min="5623" max="5623" width="10.28515625" style="459" bestFit="1" customWidth="1"/>
    <col min="5624" max="5624" width="7.85546875" style="459" bestFit="1" customWidth="1"/>
    <col min="5625" max="5625" width="7" style="459" bestFit="1" customWidth="1"/>
    <col min="5626" max="5626" width="7.5703125" style="459" bestFit="1" customWidth="1"/>
    <col min="5627" max="5628" width="10.7109375" style="459" customWidth="1"/>
    <col min="5629" max="5877" width="9.140625" style="459"/>
    <col min="5878" max="5878" width="33.85546875" style="459" customWidth="1"/>
    <col min="5879" max="5879" width="10.28515625" style="459" bestFit="1" customWidth="1"/>
    <col min="5880" max="5880" width="7.85546875" style="459" bestFit="1" customWidth="1"/>
    <col min="5881" max="5881" width="7" style="459" bestFit="1" customWidth="1"/>
    <col min="5882" max="5882" width="7.5703125" style="459" bestFit="1" customWidth="1"/>
    <col min="5883" max="5884" width="10.7109375" style="459" customWidth="1"/>
    <col min="5885" max="6133" width="9.140625" style="459"/>
    <col min="6134" max="6134" width="33.85546875" style="459" customWidth="1"/>
    <col min="6135" max="6135" width="10.28515625" style="459" bestFit="1" customWidth="1"/>
    <col min="6136" max="6136" width="7.85546875" style="459" bestFit="1" customWidth="1"/>
    <col min="6137" max="6137" width="7" style="459" bestFit="1" customWidth="1"/>
    <col min="6138" max="6138" width="7.5703125" style="459" bestFit="1" customWidth="1"/>
    <col min="6139" max="6140" width="10.7109375" style="459" customWidth="1"/>
    <col min="6141" max="6389" width="9.140625" style="459"/>
    <col min="6390" max="6390" width="33.85546875" style="459" customWidth="1"/>
    <col min="6391" max="6391" width="10.28515625" style="459" bestFit="1" customWidth="1"/>
    <col min="6392" max="6392" width="7.85546875" style="459" bestFit="1" customWidth="1"/>
    <col min="6393" max="6393" width="7" style="459" bestFit="1" customWidth="1"/>
    <col min="6394" max="6394" width="7.5703125" style="459" bestFit="1" customWidth="1"/>
    <col min="6395" max="6396" width="10.7109375" style="459" customWidth="1"/>
    <col min="6397" max="6645" width="9.140625" style="459"/>
    <col min="6646" max="6646" width="33.85546875" style="459" customWidth="1"/>
    <col min="6647" max="6647" width="10.28515625" style="459" bestFit="1" customWidth="1"/>
    <col min="6648" max="6648" width="7.85546875" style="459" bestFit="1" customWidth="1"/>
    <col min="6649" max="6649" width="7" style="459" bestFit="1" customWidth="1"/>
    <col min="6650" max="6650" width="7.5703125" style="459" bestFit="1" customWidth="1"/>
    <col min="6651" max="6652" width="10.7109375" style="459" customWidth="1"/>
    <col min="6653" max="6901" width="9.140625" style="459"/>
    <col min="6902" max="6902" width="33.85546875" style="459" customWidth="1"/>
    <col min="6903" max="6903" width="10.28515625" style="459" bestFit="1" customWidth="1"/>
    <col min="6904" max="6904" width="7.85546875" style="459" bestFit="1" customWidth="1"/>
    <col min="6905" max="6905" width="7" style="459" bestFit="1" customWidth="1"/>
    <col min="6906" max="6906" width="7.5703125" style="459" bestFit="1" customWidth="1"/>
    <col min="6907" max="6908" width="10.7109375" style="459" customWidth="1"/>
    <col min="6909" max="7157" width="9.140625" style="459"/>
    <col min="7158" max="7158" width="33.85546875" style="459" customWidth="1"/>
    <col min="7159" max="7159" width="10.28515625" style="459" bestFit="1" customWidth="1"/>
    <col min="7160" max="7160" width="7.85546875" style="459" bestFit="1" customWidth="1"/>
    <col min="7161" max="7161" width="7" style="459" bestFit="1" customWidth="1"/>
    <col min="7162" max="7162" width="7.5703125" style="459" bestFit="1" customWidth="1"/>
    <col min="7163" max="7164" width="10.7109375" style="459" customWidth="1"/>
    <col min="7165" max="7413" width="9.140625" style="459"/>
    <col min="7414" max="7414" width="33.85546875" style="459" customWidth="1"/>
    <col min="7415" max="7415" width="10.28515625" style="459" bestFit="1" customWidth="1"/>
    <col min="7416" max="7416" width="7.85546875" style="459" bestFit="1" customWidth="1"/>
    <col min="7417" max="7417" width="7" style="459" bestFit="1" customWidth="1"/>
    <col min="7418" max="7418" width="7.5703125" style="459" bestFit="1" customWidth="1"/>
    <col min="7419" max="7420" width="10.7109375" style="459" customWidth="1"/>
    <col min="7421" max="7669" width="9.140625" style="459"/>
    <col min="7670" max="7670" width="33.85546875" style="459" customWidth="1"/>
    <col min="7671" max="7671" width="10.28515625" style="459" bestFit="1" customWidth="1"/>
    <col min="7672" max="7672" width="7.85546875" style="459" bestFit="1" customWidth="1"/>
    <col min="7673" max="7673" width="7" style="459" bestFit="1" customWidth="1"/>
    <col min="7674" max="7674" width="7.5703125" style="459" bestFit="1" customWidth="1"/>
    <col min="7675" max="7676" width="10.7109375" style="459" customWidth="1"/>
    <col min="7677" max="7925" width="9.140625" style="459"/>
    <col min="7926" max="7926" width="33.85546875" style="459" customWidth="1"/>
    <col min="7927" max="7927" width="10.28515625" style="459" bestFit="1" customWidth="1"/>
    <col min="7928" max="7928" width="7.85546875" style="459" bestFit="1" customWidth="1"/>
    <col min="7929" max="7929" width="7" style="459" bestFit="1" customWidth="1"/>
    <col min="7930" max="7930" width="7.5703125" style="459" bestFit="1" customWidth="1"/>
    <col min="7931" max="7932" width="10.7109375" style="459" customWidth="1"/>
    <col min="7933" max="8181" width="9.140625" style="459"/>
    <col min="8182" max="8182" width="33.85546875" style="459" customWidth="1"/>
    <col min="8183" max="8183" width="10.28515625" style="459" bestFit="1" customWidth="1"/>
    <col min="8184" max="8184" width="7.85546875" style="459" bestFit="1" customWidth="1"/>
    <col min="8185" max="8185" width="7" style="459" bestFit="1" customWidth="1"/>
    <col min="8186" max="8186" width="7.5703125" style="459" bestFit="1" customWidth="1"/>
    <col min="8187" max="8188" width="10.7109375" style="459" customWidth="1"/>
    <col min="8189" max="8437" width="9.140625" style="459"/>
    <col min="8438" max="8438" width="33.85546875" style="459" customWidth="1"/>
    <col min="8439" max="8439" width="10.28515625" style="459" bestFit="1" customWidth="1"/>
    <col min="8440" max="8440" width="7.85546875" style="459" bestFit="1" customWidth="1"/>
    <col min="8441" max="8441" width="7" style="459" bestFit="1" customWidth="1"/>
    <col min="8442" max="8442" width="7.5703125" style="459" bestFit="1" customWidth="1"/>
    <col min="8443" max="8444" width="10.7109375" style="459" customWidth="1"/>
    <col min="8445" max="8693" width="9.140625" style="459"/>
    <col min="8694" max="8694" width="33.85546875" style="459" customWidth="1"/>
    <col min="8695" max="8695" width="10.28515625" style="459" bestFit="1" customWidth="1"/>
    <col min="8696" max="8696" width="7.85546875" style="459" bestFit="1" customWidth="1"/>
    <col min="8697" max="8697" width="7" style="459" bestFit="1" customWidth="1"/>
    <col min="8698" max="8698" width="7.5703125" style="459" bestFit="1" customWidth="1"/>
    <col min="8699" max="8700" width="10.7109375" style="459" customWidth="1"/>
    <col min="8701" max="8949" width="9.140625" style="459"/>
    <col min="8950" max="8950" width="33.85546875" style="459" customWidth="1"/>
    <col min="8951" max="8951" width="10.28515625" style="459" bestFit="1" customWidth="1"/>
    <col min="8952" max="8952" width="7.85546875" style="459" bestFit="1" customWidth="1"/>
    <col min="8953" max="8953" width="7" style="459" bestFit="1" customWidth="1"/>
    <col min="8954" max="8954" width="7.5703125" style="459" bestFit="1" customWidth="1"/>
    <col min="8955" max="8956" width="10.7109375" style="459" customWidth="1"/>
    <col min="8957" max="9205" width="9.140625" style="459"/>
    <col min="9206" max="9206" width="33.85546875" style="459" customWidth="1"/>
    <col min="9207" max="9207" width="10.28515625" style="459" bestFit="1" customWidth="1"/>
    <col min="9208" max="9208" width="7.85546875" style="459" bestFit="1" customWidth="1"/>
    <col min="9209" max="9209" width="7" style="459" bestFit="1" customWidth="1"/>
    <col min="9210" max="9210" width="7.5703125" style="459" bestFit="1" customWidth="1"/>
    <col min="9211" max="9212" width="10.7109375" style="459" customWidth="1"/>
    <col min="9213" max="9461" width="9.140625" style="459"/>
    <col min="9462" max="9462" width="33.85546875" style="459" customWidth="1"/>
    <col min="9463" max="9463" width="10.28515625" style="459" bestFit="1" customWidth="1"/>
    <col min="9464" max="9464" width="7.85546875" style="459" bestFit="1" customWidth="1"/>
    <col min="9465" max="9465" width="7" style="459" bestFit="1" customWidth="1"/>
    <col min="9466" max="9466" width="7.5703125" style="459" bestFit="1" customWidth="1"/>
    <col min="9467" max="9468" width="10.7109375" style="459" customWidth="1"/>
    <col min="9469" max="9717" width="9.140625" style="459"/>
    <col min="9718" max="9718" width="33.85546875" style="459" customWidth="1"/>
    <col min="9719" max="9719" width="10.28515625" style="459" bestFit="1" customWidth="1"/>
    <col min="9720" max="9720" width="7.85546875" style="459" bestFit="1" customWidth="1"/>
    <col min="9721" max="9721" width="7" style="459" bestFit="1" customWidth="1"/>
    <col min="9722" max="9722" width="7.5703125" style="459" bestFit="1" customWidth="1"/>
    <col min="9723" max="9724" width="10.7109375" style="459" customWidth="1"/>
    <col min="9725" max="9973" width="9.140625" style="459"/>
    <col min="9974" max="9974" width="33.85546875" style="459" customWidth="1"/>
    <col min="9975" max="9975" width="10.28515625" style="459" bestFit="1" customWidth="1"/>
    <col min="9976" max="9976" width="7.85546875" style="459" bestFit="1" customWidth="1"/>
    <col min="9977" max="9977" width="7" style="459" bestFit="1" customWidth="1"/>
    <col min="9978" max="9978" width="7.5703125" style="459" bestFit="1" customWidth="1"/>
    <col min="9979" max="9980" width="10.7109375" style="459" customWidth="1"/>
    <col min="9981" max="10229" width="9.140625" style="459"/>
    <col min="10230" max="10230" width="33.85546875" style="459" customWidth="1"/>
    <col min="10231" max="10231" width="10.28515625" style="459" bestFit="1" customWidth="1"/>
    <col min="10232" max="10232" width="7.85546875" style="459" bestFit="1" customWidth="1"/>
    <col min="10233" max="10233" width="7" style="459" bestFit="1" customWidth="1"/>
    <col min="10234" max="10234" width="7.5703125" style="459" bestFit="1" customWidth="1"/>
    <col min="10235" max="10236" width="10.7109375" style="459" customWidth="1"/>
    <col min="10237" max="10485" width="9.140625" style="459"/>
    <col min="10486" max="10486" width="33.85546875" style="459" customWidth="1"/>
    <col min="10487" max="10487" width="10.28515625" style="459" bestFit="1" customWidth="1"/>
    <col min="10488" max="10488" width="7.85546875" style="459" bestFit="1" customWidth="1"/>
    <col min="10489" max="10489" width="7" style="459" bestFit="1" customWidth="1"/>
    <col min="10490" max="10490" width="7.5703125" style="459" bestFit="1" customWidth="1"/>
    <col min="10491" max="10492" width="10.7109375" style="459" customWidth="1"/>
    <col min="10493" max="10741" width="9.140625" style="459"/>
    <col min="10742" max="10742" width="33.85546875" style="459" customWidth="1"/>
    <col min="10743" max="10743" width="10.28515625" style="459" bestFit="1" customWidth="1"/>
    <col min="10744" max="10744" width="7.85546875" style="459" bestFit="1" customWidth="1"/>
    <col min="10745" max="10745" width="7" style="459" bestFit="1" customWidth="1"/>
    <col min="10746" max="10746" width="7.5703125" style="459" bestFit="1" customWidth="1"/>
    <col min="10747" max="10748" width="10.7109375" style="459" customWidth="1"/>
    <col min="10749" max="10997" width="9.140625" style="459"/>
    <col min="10998" max="10998" width="33.85546875" style="459" customWidth="1"/>
    <col min="10999" max="10999" width="10.28515625" style="459" bestFit="1" customWidth="1"/>
    <col min="11000" max="11000" width="7.85546875" style="459" bestFit="1" customWidth="1"/>
    <col min="11001" max="11001" width="7" style="459" bestFit="1" customWidth="1"/>
    <col min="11002" max="11002" width="7.5703125" style="459" bestFit="1" customWidth="1"/>
    <col min="11003" max="11004" width="10.7109375" style="459" customWidth="1"/>
    <col min="11005" max="11253" width="9.140625" style="459"/>
    <col min="11254" max="11254" width="33.85546875" style="459" customWidth="1"/>
    <col min="11255" max="11255" width="10.28515625" style="459" bestFit="1" customWidth="1"/>
    <col min="11256" max="11256" width="7.85546875" style="459" bestFit="1" customWidth="1"/>
    <col min="11257" max="11257" width="7" style="459" bestFit="1" customWidth="1"/>
    <col min="11258" max="11258" width="7.5703125" style="459" bestFit="1" customWidth="1"/>
    <col min="11259" max="11260" width="10.7109375" style="459" customWidth="1"/>
    <col min="11261" max="11509" width="9.140625" style="459"/>
    <col min="11510" max="11510" width="33.85546875" style="459" customWidth="1"/>
    <col min="11511" max="11511" width="10.28515625" style="459" bestFit="1" customWidth="1"/>
    <col min="11512" max="11512" width="7.85546875" style="459" bestFit="1" customWidth="1"/>
    <col min="11513" max="11513" width="7" style="459" bestFit="1" customWidth="1"/>
    <col min="11514" max="11514" width="7.5703125" style="459" bestFit="1" customWidth="1"/>
    <col min="11515" max="11516" width="10.7109375" style="459" customWidth="1"/>
    <col min="11517" max="11765" width="9.140625" style="459"/>
    <col min="11766" max="11766" width="33.85546875" style="459" customWidth="1"/>
    <col min="11767" max="11767" width="10.28515625" style="459" bestFit="1" customWidth="1"/>
    <col min="11768" max="11768" width="7.85546875" style="459" bestFit="1" customWidth="1"/>
    <col min="11769" max="11769" width="7" style="459" bestFit="1" customWidth="1"/>
    <col min="11770" max="11770" width="7.5703125" style="459" bestFit="1" customWidth="1"/>
    <col min="11771" max="11772" width="10.7109375" style="459" customWidth="1"/>
    <col min="11773" max="12021" width="9.140625" style="459"/>
    <col min="12022" max="12022" width="33.85546875" style="459" customWidth="1"/>
    <col min="12023" max="12023" width="10.28515625" style="459" bestFit="1" customWidth="1"/>
    <col min="12024" max="12024" width="7.85546875" style="459" bestFit="1" customWidth="1"/>
    <col min="12025" max="12025" width="7" style="459" bestFit="1" customWidth="1"/>
    <col min="12026" max="12026" width="7.5703125" style="459" bestFit="1" customWidth="1"/>
    <col min="12027" max="12028" width="10.7109375" style="459" customWidth="1"/>
    <col min="12029" max="12277" width="9.140625" style="459"/>
    <col min="12278" max="12278" width="33.85546875" style="459" customWidth="1"/>
    <col min="12279" max="12279" width="10.28515625" style="459" bestFit="1" customWidth="1"/>
    <col min="12280" max="12280" width="7.85546875" style="459" bestFit="1" customWidth="1"/>
    <col min="12281" max="12281" width="7" style="459" bestFit="1" customWidth="1"/>
    <col min="12282" max="12282" width="7.5703125" style="459" bestFit="1" customWidth="1"/>
    <col min="12283" max="12284" width="10.7109375" style="459" customWidth="1"/>
    <col min="12285" max="12533" width="9.140625" style="459"/>
    <col min="12534" max="12534" width="33.85546875" style="459" customWidth="1"/>
    <col min="12535" max="12535" width="10.28515625" style="459" bestFit="1" customWidth="1"/>
    <col min="12536" max="12536" width="7.85546875" style="459" bestFit="1" customWidth="1"/>
    <col min="12537" max="12537" width="7" style="459" bestFit="1" customWidth="1"/>
    <col min="12538" max="12538" width="7.5703125" style="459" bestFit="1" customWidth="1"/>
    <col min="12539" max="12540" width="10.7109375" style="459" customWidth="1"/>
    <col min="12541" max="12789" width="9.140625" style="459"/>
    <col min="12790" max="12790" width="33.85546875" style="459" customWidth="1"/>
    <col min="12791" max="12791" width="10.28515625" style="459" bestFit="1" customWidth="1"/>
    <col min="12792" max="12792" width="7.85546875" style="459" bestFit="1" customWidth="1"/>
    <col min="12793" max="12793" width="7" style="459" bestFit="1" customWidth="1"/>
    <col min="12794" max="12794" width="7.5703125" style="459" bestFit="1" customWidth="1"/>
    <col min="12795" max="12796" width="10.7109375" style="459" customWidth="1"/>
    <col min="12797" max="13045" width="9.140625" style="459"/>
    <col min="13046" max="13046" width="33.85546875" style="459" customWidth="1"/>
    <col min="13047" max="13047" width="10.28515625" style="459" bestFit="1" customWidth="1"/>
    <col min="13048" max="13048" width="7.85546875" style="459" bestFit="1" customWidth="1"/>
    <col min="13049" max="13049" width="7" style="459" bestFit="1" customWidth="1"/>
    <col min="13050" max="13050" width="7.5703125" style="459" bestFit="1" customWidth="1"/>
    <col min="13051" max="13052" width="10.7109375" style="459" customWidth="1"/>
    <col min="13053" max="13301" width="9.140625" style="459"/>
    <col min="13302" max="13302" width="33.85546875" style="459" customWidth="1"/>
    <col min="13303" max="13303" width="10.28515625" style="459" bestFit="1" customWidth="1"/>
    <col min="13304" max="13304" width="7.85546875" style="459" bestFit="1" customWidth="1"/>
    <col min="13305" max="13305" width="7" style="459" bestFit="1" customWidth="1"/>
    <col min="13306" max="13306" width="7.5703125" style="459" bestFit="1" customWidth="1"/>
    <col min="13307" max="13308" width="10.7109375" style="459" customWidth="1"/>
    <col min="13309" max="13557" width="9.140625" style="459"/>
    <col min="13558" max="13558" width="33.85546875" style="459" customWidth="1"/>
    <col min="13559" max="13559" width="10.28515625" style="459" bestFit="1" customWidth="1"/>
    <col min="13560" max="13560" width="7.85546875" style="459" bestFit="1" customWidth="1"/>
    <col min="13561" max="13561" width="7" style="459" bestFit="1" customWidth="1"/>
    <col min="13562" max="13562" width="7.5703125" style="459" bestFit="1" customWidth="1"/>
    <col min="13563" max="13564" width="10.7109375" style="459" customWidth="1"/>
    <col min="13565" max="13813" width="9.140625" style="459"/>
    <col min="13814" max="13814" width="33.85546875" style="459" customWidth="1"/>
    <col min="13815" max="13815" width="10.28515625" style="459" bestFit="1" customWidth="1"/>
    <col min="13816" max="13816" width="7.85546875" style="459" bestFit="1" customWidth="1"/>
    <col min="13817" max="13817" width="7" style="459" bestFit="1" customWidth="1"/>
    <col min="13818" max="13818" width="7.5703125" style="459" bestFit="1" customWidth="1"/>
    <col min="13819" max="13820" width="10.7109375" style="459" customWidth="1"/>
    <col min="13821" max="14069" width="9.140625" style="459"/>
    <col min="14070" max="14070" width="33.85546875" style="459" customWidth="1"/>
    <col min="14071" max="14071" width="10.28515625" style="459" bestFit="1" customWidth="1"/>
    <col min="14072" max="14072" width="7.85546875" style="459" bestFit="1" customWidth="1"/>
    <col min="14073" max="14073" width="7" style="459" bestFit="1" customWidth="1"/>
    <col min="14074" max="14074" width="7.5703125" style="459" bestFit="1" customWidth="1"/>
    <col min="14075" max="14076" width="10.7109375" style="459" customWidth="1"/>
    <col min="14077" max="14325" width="9.140625" style="459"/>
    <col min="14326" max="14326" width="33.85546875" style="459" customWidth="1"/>
    <col min="14327" max="14327" width="10.28515625" style="459" bestFit="1" customWidth="1"/>
    <col min="14328" max="14328" width="7.85546875" style="459" bestFit="1" customWidth="1"/>
    <col min="14329" max="14329" width="7" style="459" bestFit="1" customWidth="1"/>
    <col min="14330" max="14330" width="7.5703125" style="459" bestFit="1" customWidth="1"/>
    <col min="14331" max="14332" width="10.7109375" style="459" customWidth="1"/>
    <col min="14333" max="14581" width="9.140625" style="459"/>
    <col min="14582" max="14582" width="33.85546875" style="459" customWidth="1"/>
    <col min="14583" max="14583" width="10.28515625" style="459" bestFit="1" customWidth="1"/>
    <col min="14584" max="14584" width="7.85546875" style="459" bestFit="1" customWidth="1"/>
    <col min="14585" max="14585" width="7" style="459" bestFit="1" customWidth="1"/>
    <col min="14586" max="14586" width="7.5703125" style="459" bestFit="1" customWidth="1"/>
    <col min="14587" max="14588" width="10.7109375" style="459" customWidth="1"/>
    <col min="14589" max="14837" width="9.140625" style="459"/>
    <col min="14838" max="14838" width="33.85546875" style="459" customWidth="1"/>
    <col min="14839" max="14839" width="10.28515625" style="459" bestFit="1" customWidth="1"/>
    <col min="14840" max="14840" width="7.85546875" style="459" bestFit="1" customWidth="1"/>
    <col min="14841" max="14841" width="7" style="459" bestFit="1" customWidth="1"/>
    <col min="14842" max="14842" width="7.5703125" style="459" bestFit="1" customWidth="1"/>
    <col min="14843" max="14844" width="10.7109375" style="459" customWidth="1"/>
    <col min="14845" max="15093" width="9.140625" style="459"/>
    <col min="15094" max="15094" width="33.85546875" style="459" customWidth="1"/>
    <col min="15095" max="15095" width="10.28515625" style="459" bestFit="1" customWidth="1"/>
    <col min="15096" max="15096" width="7.85546875" style="459" bestFit="1" customWidth="1"/>
    <col min="15097" max="15097" width="7" style="459" bestFit="1" customWidth="1"/>
    <col min="15098" max="15098" width="7.5703125" style="459" bestFit="1" customWidth="1"/>
    <col min="15099" max="15100" width="10.7109375" style="459" customWidth="1"/>
    <col min="15101" max="15349" width="9.140625" style="459"/>
    <col min="15350" max="15350" width="33.85546875" style="459" customWidth="1"/>
    <col min="15351" max="15351" width="10.28515625" style="459" bestFit="1" customWidth="1"/>
    <col min="15352" max="15352" width="7.85546875" style="459" bestFit="1" customWidth="1"/>
    <col min="15353" max="15353" width="7" style="459" bestFit="1" customWidth="1"/>
    <col min="15354" max="15354" width="7.5703125" style="459" bestFit="1" customWidth="1"/>
    <col min="15355" max="15356" width="10.7109375" style="459" customWidth="1"/>
    <col min="15357" max="15605" width="9.140625" style="459"/>
    <col min="15606" max="15606" width="33.85546875" style="459" customWidth="1"/>
    <col min="15607" max="15607" width="10.28515625" style="459" bestFit="1" customWidth="1"/>
    <col min="15608" max="15608" width="7.85546875" style="459" bestFit="1" customWidth="1"/>
    <col min="15609" max="15609" width="7" style="459" bestFit="1" customWidth="1"/>
    <col min="15610" max="15610" width="7.5703125" style="459" bestFit="1" customWidth="1"/>
    <col min="15611" max="15612" width="10.7109375" style="459" customWidth="1"/>
    <col min="15613" max="15861" width="9.140625" style="459"/>
    <col min="15862" max="15862" width="33.85546875" style="459" customWidth="1"/>
    <col min="15863" max="15863" width="10.28515625" style="459" bestFit="1" customWidth="1"/>
    <col min="15864" max="15864" width="7.85546875" style="459" bestFit="1" customWidth="1"/>
    <col min="15865" max="15865" width="7" style="459" bestFit="1" customWidth="1"/>
    <col min="15866" max="15866" width="7.5703125" style="459" bestFit="1" customWidth="1"/>
    <col min="15867" max="15868" width="10.7109375" style="459" customWidth="1"/>
    <col min="15869" max="16117" width="9.140625" style="459"/>
    <col min="16118" max="16118" width="33.85546875" style="459" customWidth="1"/>
    <col min="16119" max="16119" width="10.28515625" style="459" bestFit="1" customWidth="1"/>
    <col min="16120" max="16120" width="7.85546875" style="459" bestFit="1" customWidth="1"/>
    <col min="16121" max="16121" width="7" style="459" bestFit="1" customWidth="1"/>
    <col min="16122" max="16122" width="7.5703125" style="459" bestFit="1" customWidth="1"/>
    <col min="16123" max="16124" width="10.7109375" style="459" customWidth="1"/>
    <col min="16125" max="16384" width="9.140625" style="459"/>
  </cols>
  <sheetData>
    <row r="1" spans="1:7" ht="15.75">
      <c r="A1" s="544" t="s">
        <v>446</v>
      </c>
      <c r="B1" s="458"/>
      <c r="C1" s="458"/>
      <c r="D1" s="458"/>
      <c r="E1" s="458"/>
      <c r="F1" s="458"/>
    </row>
    <row r="2" spans="1:7" ht="15.75">
      <c r="A2" s="754" t="s">
        <v>608</v>
      </c>
      <c r="B2" s="460"/>
    </row>
    <row r="3" spans="1:7" ht="15">
      <c r="A3" s="461"/>
      <c r="B3" s="461"/>
      <c r="F3" s="545"/>
    </row>
    <row r="4" spans="1:7" ht="20.100000000000001" customHeight="1">
      <c r="A4" s="462"/>
      <c r="B4" s="463" t="s">
        <v>422</v>
      </c>
      <c r="C4" s="463" t="s">
        <v>349</v>
      </c>
      <c r="D4" s="463" t="s">
        <v>349</v>
      </c>
      <c r="E4" s="547" t="s">
        <v>604</v>
      </c>
      <c r="F4" s="547" t="s">
        <v>610</v>
      </c>
    </row>
    <row r="5" spans="1:7" ht="15">
      <c r="A5" s="464"/>
      <c r="B5" s="465" t="s">
        <v>339</v>
      </c>
      <c r="C5" s="548" t="s">
        <v>609</v>
      </c>
      <c r="D5" s="465" t="s">
        <v>593</v>
      </c>
      <c r="E5" s="432" t="s">
        <v>361</v>
      </c>
      <c r="F5" s="432" t="s">
        <v>361</v>
      </c>
    </row>
    <row r="6" spans="1:7" ht="15" customHeight="1">
      <c r="A6" s="464"/>
      <c r="B6" s="465"/>
      <c r="C6" s="465" t="s">
        <v>361</v>
      </c>
      <c r="D6" s="465" t="s">
        <v>342</v>
      </c>
      <c r="E6" s="432" t="s">
        <v>443</v>
      </c>
      <c r="F6" s="432" t="s">
        <v>443</v>
      </c>
    </row>
    <row r="7" spans="1:7" ht="39.950000000000003" customHeight="1">
      <c r="A7" s="464"/>
      <c r="B7" s="549"/>
      <c r="C7" s="466"/>
      <c r="D7" s="552">
        <v>2019</v>
      </c>
      <c r="E7" s="550" t="s">
        <v>445</v>
      </c>
      <c r="F7" s="550" t="s">
        <v>445</v>
      </c>
    </row>
    <row r="8" spans="1:7" ht="5.0999999999999996" customHeight="1">
      <c r="A8" s="464"/>
      <c r="B8" s="468"/>
      <c r="C8" s="467"/>
      <c r="D8" s="467"/>
      <c r="E8" s="467"/>
      <c r="F8" s="551"/>
      <c r="G8" s="469"/>
    </row>
    <row r="9" spans="1:7" ht="15" hidden="1">
      <c r="A9" s="343" t="s">
        <v>423</v>
      </c>
      <c r="B9" s="468"/>
      <c r="C9" s="467"/>
      <c r="D9" s="467"/>
      <c r="E9" s="467"/>
      <c r="F9" s="551"/>
      <c r="G9" s="469"/>
    </row>
    <row r="10" spans="1:7" ht="15" hidden="1">
      <c r="A10" s="473" t="s">
        <v>424</v>
      </c>
      <c r="B10" s="468"/>
      <c r="C10" s="467"/>
      <c r="D10" s="467"/>
      <c r="E10" s="467"/>
      <c r="F10" s="551"/>
      <c r="G10" s="469"/>
    </row>
    <row r="11" spans="1:7" ht="15" hidden="1">
      <c r="A11" s="293" t="s">
        <v>74</v>
      </c>
      <c r="B11" s="292" t="s">
        <v>173</v>
      </c>
      <c r="C11" s="470">
        <v>370164.77036841097</v>
      </c>
      <c r="D11" s="470">
        <v>3561815.8095566798</v>
      </c>
      <c r="E11" s="471">
        <v>95.310924183484602</v>
      </c>
      <c r="F11" s="471">
        <v>98.238355747254204</v>
      </c>
      <c r="G11" s="469"/>
    </row>
    <row r="12" spans="1:7" ht="15" hidden="1">
      <c r="A12" s="293" t="s">
        <v>75</v>
      </c>
      <c r="B12" s="292" t="s">
        <v>15</v>
      </c>
      <c r="C12" s="470">
        <v>14836.038019801999</v>
      </c>
      <c r="D12" s="470">
        <v>109753.39571244099</v>
      </c>
      <c r="E12" s="471">
        <v>106.50476339216</v>
      </c>
      <c r="F12" s="471">
        <v>115.70738867673499</v>
      </c>
      <c r="G12" s="469"/>
    </row>
    <row r="13" spans="1:7" ht="38.25" hidden="1">
      <c r="A13" s="293" t="s">
        <v>193</v>
      </c>
      <c r="B13" s="292" t="s">
        <v>15</v>
      </c>
      <c r="C13" s="470">
        <v>149949.04052700699</v>
      </c>
      <c r="D13" s="470">
        <v>1348077.5700447001</v>
      </c>
      <c r="E13" s="471">
        <v>97.341333601124703</v>
      </c>
      <c r="F13" s="471">
        <v>100.891465520111</v>
      </c>
      <c r="G13" s="469"/>
    </row>
    <row r="14" spans="1:7" ht="15" hidden="1">
      <c r="A14" s="293" t="s">
        <v>194</v>
      </c>
      <c r="B14" s="292" t="s">
        <v>195</v>
      </c>
      <c r="C14" s="470">
        <v>1894.1517128108801</v>
      </c>
      <c r="D14" s="470">
        <v>15884.546410136099</v>
      </c>
      <c r="E14" s="471">
        <v>107.246376811594</v>
      </c>
      <c r="F14" s="471">
        <v>103.261386326899</v>
      </c>
      <c r="G14" s="469"/>
    </row>
    <row r="15" spans="1:7" ht="15" hidden="1">
      <c r="A15" s="293" t="s">
        <v>196</v>
      </c>
      <c r="B15" s="292" t="s">
        <v>197</v>
      </c>
      <c r="C15" s="470">
        <v>12000</v>
      </c>
      <c r="D15" s="470">
        <v>93787</v>
      </c>
      <c r="E15" s="471">
        <v>108.039974790673</v>
      </c>
      <c r="F15" s="471">
        <v>119.486062273862</v>
      </c>
      <c r="G15" s="469"/>
    </row>
    <row r="16" spans="1:7" ht="15" hidden="1">
      <c r="A16" s="293" t="s">
        <v>198</v>
      </c>
      <c r="B16" s="292" t="s">
        <v>15</v>
      </c>
      <c r="C16" s="470">
        <v>2.6</v>
      </c>
      <c r="D16" s="470">
        <v>24.6</v>
      </c>
      <c r="E16" s="471">
        <v>59.090909090909101</v>
      </c>
      <c r="F16" s="471">
        <v>87.857142857142904</v>
      </c>
      <c r="G16" s="469"/>
    </row>
    <row r="17" spans="1:7" ht="25.5" hidden="1">
      <c r="A17" s="293" t="s">
        <v>199</v>
      </c>
      <c r="B17" s="292" t="s">
        <v>200</v>
      </c>
      <c r="C17" s="470">
        <v>2.9</v>
      </c>
      <c r="D17" s="470">
        <v>24</v>
      </c>
      <c r="E17" s="471">
        <v>120.833333333333</v>
      </c>
      <c r="F17" s="471">
        <v>80.808080808080803</v>
      </c>
      <c r="G17" s="469"/>
    </row>
    <row r="18" spans="1:7" ht="15" hidden="1">
      <c r="A18" s="293" t="s">
        <v>201</v>
      </c>
      <c r="B18" s="292" t="s">
        <v>15</v>
      </c>
      <c r="C18" s="546">
        <v>0.2</v>
      </c>
      <c r="D18" s="546">
        <v>0.92</v>
      </c>
      <c r="E18" s="471">
        <v>51.282051282051299</v>
      </c>
      <c r="F18" s="471">
        <v>74.796747967479703</v>
      </c>
      <c r="G18" s="469"/>
    </row>
    <row r="19" spans="1:7" ht="25.5" hidden="1">
      <c r="A19" s="293" t="s">
        <v>202</v>
      </c>
      <c r="B19" s="292" t="s">
        <v>203</v>
      </c>
      <c r="C19" s="470">
        <v>2799.3871670531998</v>
      </c>
      <c r="D19" s="470">
        <v>20569.978213507598</v>
      </c>
      <c r="E19" s="471">
        <v>157.51633986928101</v>
      </c>
      <c r="F19" s="471">
        <v>161.336977565198</v>
      </c>
      <c r="G19" s="469"/>
    </row>
    <row r="20" spans="1:7" ht="15" hidden="1">
      <c r="A20" s="293" t="s">
        <v>204</v>
      </c>
      <c r="B20" s="292" t="s">
        <v>203</v>
      </c>
      <c r="C20" s="470">
        <v>9253.28330206379</v>
      </c>
      <c r="D20" s="470">
        <v>93160</v>
      </c>
      <c r="E20" s="471">
        <v>120.160213618158</v>
      </c>
      <c r="F20" s="471">
        <v>136.07965638422499</v>
      </c>
      <c r="G20" s="469"/>
    </row>
    <row r="21" spans="1:7" ht="25.5" hidden="1">
      <c r="A21" s="293" t="s">
        <v>205</v>
      </c>
      <c r="B21" s="292" t="s">
        <v>206</v>
      </c>
      <c r="C21" s="470">
        <v>1156.4583333333301</v>
      </c>
      <c r="D21" s="470">
        <v>11135.5372916667</v>
      </c>
      <c r="E21" s="471">
        <v>107.64262648008599</v>
      </c>
      <c r="F21" s="471">
        <v>85.0618374558304</v>
      </c>
      <c r="G21" s="469"/>
    </row>
    <row r="22" spans="1:7" ht="25.5" hidden="1">
      <c r="A22" s="293" t="s">
        <v>207</v>
      </c>
      <c r="B22" s="292" t="s">
        <v>208</v>
      </c>
      <c r="C22" s="470">
        <v>65.019505851755497</v>
      </c>
      <c r="D22" s="470">
        <v>508.86217279476699</v>
      </c>
      <c r="E22" s="471">
        <v>131.47872933308599</v>
      </c>
      <c r="F22" s="471">
        <v>68.403549706687002</v>
      </c>
      <c r="G22" s="469"/>
    </row>
    <row r="23" spans="1:7" ht="15" hidden="1">
      <c r="A23" s="293" t="s">
        <v>209</v>
      </c>
      <c r="B23" s="292" t="s">
        <v>15</v>
      </c>
      <c r="C23" s="470">
        <v>1200</v>
      </c>
      <c r="D23" s="470">
        <v>6687</v>
      </c>
      <c r="E23" s="471">
        <v>188.08777429467099</v>
      </c>
      <c r="F23" s="471">
        <v>116.62016044646001</v>
      </c>
      <c r="G23" s="469"/>
    </row>
    <row r="24" spans="1:7" ht="39" customHeight="1">
      <c r="A24" s="291" t="s">
        <v>210</v>
      </c>
      <c r="B24" s="292" t="s">
        <v>211</v>
      </c>
      <c r="C24" s="470">
        <v>31.965133446905099</v>
      </c>
      <c r="D24" s="470">
        <v>326.12138557637701</v>
      </c>
      <c r="E24" s="471">
        <v>79.274116523400195</v>
      </c>
      <c r="F24" s="471">
        <v>67.398917542183995</v>
      </c>
      <c r="G24" s="469"/>
    </row>
    <row r="25" spans="1:7" ht="39.950000000000003" customHeight="1">
      <c r="A25" s="291" t="s">
        <v>212</v>
      </c>
      <c r="B25" s="292" t="s">
        <v>15</v>
      </c>
      <c r="C25" s="470">
        <v>2682</v>
      </c>
      <c r="D25" s="470">
        <v>23673</v>
      </c>
      <c r="E25" s="471">
        <v>105.673758865248</v>
      </c>
      <c r="F25" s="471">
        <v>76.214545571617094</v>
      </c>
      <c r="G25" s="469"/>
    </row>
    <row r="26" spans="1:7" ht="30" customHeight="1">
      <c r="A26" s="291" t="s">
        <v>213</v>
      </c>
      <c r="B26" s="292" t="s">
        <v>214</v>
      </c>
      <c r="C26" s="470">
        <v>70</v>
      </c>
      <c r="D26" s="470">
        <v>497.8</v>
      </c>
      <c r="E26" s="471">
        <v>140</v>
      </c>
      <c r="F26" s="471">
        <v>101.79959100204501</v>
      </c>
      <c r="G26" s="469"/>
    </row>
    <row r="27" spans="1:7" ht="30" customHeight="1">
      <c r="A27" s="291" t="s">
        <v>215</v>
      </c>
      <c r="B27" s="292" t="s">
        <v>216</v>
      </c>
      <c r="C27" s="470">
        <v>44000</v>
      </c>
      <c r="D27" s="470">
        <v>364008</v>
      </c>
      <c r="E27" s="471">
        <v>177.64857881136999</v>
      </c>
      <c r="F27" s="471">
        <v>95.240437573096699</v>
      </c>
      <c r="G27" s="469"/>
    </row>
    <row r="28" spans="1:7" ht="30" customHeight="1">
      <c r="A28" s="291" t="s">
        <v>217</v>
      </c>
      <c r="B28" s="292" t="s">
        <v>24</v>
      </c>
      <c r="C28" s="470">
        <v>8642</v>
      </c>
      <c r="D28" s="470">
        <v>56583</v>
      </c>
      <c r="E28" s="471">
        <v>220.346761856196</v>
      </c>
      <c r="F28" s="471">
        <v>96.051537116569605</v>
      </c>
      <c r="G28" s="469"/>
    </row>
    <row r="29" spans="1:7" ht="30" customHeight="1">
      <c r="A29" s="291" t="s">
        <v>425</v>
      </c>
      <c r="B29" s="292" t="s">
        <v>15</v>
      </c>
      <c r="C29" s="470">
        <v>745.30648944487803</v>
      </c>
      <c r="D29" s="470">
        <v>11472.8326817826</v>
      </c>
      <c r="E29" s="471">
        <v>41.924398625429603</v>
      </c>
      <c r="F29" s="471">
        <v>70.867924528301899</v>
      </c>
      <c r="G29" s="469"/>
    </row>
    <row r="30" spans="1:7" ht="18" customHeight="1">
      <c r="A30" s="291" t="s">
        <v>218</v>
      </c>
      <c r="B30" s="292" t="s">
        <v>15</v>
      </c>
      <c r="C30" s="470">
        <v>33300</v>
      </c>
      <c r="D30" s="470">
        <v>268957</v>
      </c>
      <c r="E30" s="471">
        <v>117.59305035666399</v>
      </c>
      <c r="F30" s="471">
        <v>104.170991680481</v>
      </c>
      <c r="G30" s="469"/>
    </row>
    <row r="31" spans="1:7" ht="51">
      <c r="A31" s="291" t="s">
        <v>76</v>
      </c>
      <c r="B31" s="292" t="s">
        <v>15</v>
      </c>
      <c r="C31" s="470">
        <v>15069.678963649199</v>
      </c>
      <c r="D31" s="470">
        <v>105363.708669536</v>
      </c>
      <c r="E31" s="471">
        <v>190.009863322531</v>
      </c>
      <c r="F31" s="471">
        <v>114.185367744123</v>
      </c>
      <c r="G31" s="469"/>
    </row>
    <row r="32" spans="1:7" ht="18" customHeight="1">
      <c r="A32" s="291" t="s">
        <v>219</v>
      </c>
      <c r="B32" s="292" t="s">
        <v>173</v>
      </c>
      <c r="C32" s="470">
        <v>15734.211689804601</v>
      </c>
      <c r="D32" s="470">
        <v>131839.411833811</v>
      </c>
      <c r="E32" s="471">
        <v>156.63140764849501</v>
      </c>
      <c r="F32" s="471">
        <v>118.74171819788</v>
      </c>
      <c r="G32" s="469"/>
    </row>
    <row r="33" spans="1:7" ht="51">
      <c r="A33" s="291" t="s">
        <v>220</v>
      </c>
      <c r="B33" s="292" t="s">
        <v>15</v>
      </c>
      <c r="C33" s="470">
        <v>1870</v>
      </c>
      <c r="D33" s="470">
        <v>15005</v>
      </c>
      <c r="E33" s="471">
        <v>128.96551724137899</v>
      </c>
      <c r="F33" s="471">
        <v>125.355054302423</v>
      </c>
      <c r="G33" s="469"/>
    </row>
    <row r="34" spans="1:7" ht="30" customHeight="1">
      <c r="A34" s="291" t="s">
        <v>221</v>
      </c>
      <c r="B34" s="292" t="s">
        <v>15</v>
      </c>
      <c r="C34" s="470">
        <v>500</v>
      </c>
      <c r="D34" s="470">
        <v>4551</v>
      </c>
      <c r="E34" s="471">
        <v>85.910652920962207</v>
      </c>
      <c r="F34" s="471">
        <v>100.86436170212799</v>
      </c>
      <c r="G34" s="469"/>
    </row>
    <row r="35" spans="1:7" ht="30" hidden="1" customHeight="1">
      <c r="A35" s="293" t="s">
        <v>77</v>
      </c>
      <c r="B35" s="292" t="s">
        <v>15</v>
      </c>
      <c r="C35" s="470">
        <v>458.88469827586198</v>
      </c>
      <c r="D35" s="470">
        <v>2406.1519396551698</v>
      </c>
      <c r="E35" s="471">
        <v>219.04761904761901</v>
      </c>
      <c r="F35" s="471">
        <v>117.85400175901501</v>
      </c>
      <c r="G35" s="469"/>
    </row>
    <row r="36" spans="1:7" ht="51" hidden="1">
      <c r="A36" s="293" t="s">
        <v>222</v>
      </c>
      <c r="B36" s="292" t="s">
        <v>15</v>
      </c>
      <c r="C36" s="470">
        <v>402.25159079784601</v>
      </c>
      <c r="D36" s="470">
        <v>3184.8269701419499</v>
      </c>
      <c r="E36" s="471">
        <v>153.84615384615401</v>
      </c>
      <c r="F36" s="471">
        <v>138.84261288908399</v>
      </c>
      <c r="G36" s="469"/>
    </row>
    <row r="37" spans="1:7" ht="15" hidden="1">
      <c r="A37" s="293" t="s">
        <v>223</v>
      </c>
      <c r="B37" s="292" t="s">
        <v>208</v>
      </c>
      <c r="C37" s="470">
        <v>2201.2663215555699</v>
      </c>
      <c r="D37" s="470">
        <v>20281.7528157575</v>
      </c>
      <c r="E37" s="471">
        <v>209.15240798997399</v>
      </c>
      <c r="F37" s="471">
        <v>138.41990476399701</v>
      </c>
      <c r="G37" s="469"/>
    </row>
    <row r="38" spans="1:7" ht="25.5" hidden="1">
      <c r="A38" s="293" t="s">
        <v>78</v>
      </c>
      <c r="B38" s="292" t="s">
        <v>174</v>
      </c>
      <c r="C38" s="470">
        <v>53.901973265435998</v>
      </c>
      <c r="D38" s="470">
        <v>772.14576702737099</v>
      </c>
      <c r="E38" s="471">
        <v>23.8095238095238</v>
      </c>
      <c r="F38" s="471">
        <v>45.621019108280301</v>
      </c>
      <c r="G38" s="469"/>
    </row>
    <row r="39" spans="1:7" ht="15" hidden="1">
      <c r="A39" s="293" t="s">
        <v>79</v>
      </c>
      <c r="B39" s="292" t="s">
        <v>174</v>
      </c>
      <c r="C39" s="470">
        <v>12</v>
      </c>
      <c r="D39" s="470">
        <v>102</v>
      </c>
      <c r="E39" s="471">
        <v>120</v>
      </c>
      <c r="F39" s="471">
        <v>96.2264150943396</v>
      </c>
      <c r="G39" s="469"/>
    </row>
    <row r="40" spans="1:7" ht="38.25" hidden="1">
      <c r="A40" s="293" t="s">
        <v>224</v>
      </c>
      <c r="B40" s="292" t="s">
        <v>208</v>
      </c>
      <c r="C40" s="470">
        <v>8881.3820234328196</v>
      </c>
      <c r="D40" s="470">
        <v>37487.715411966397</v>
      </c>
      <c r="E40" s="471">
        <v>170.39232764867</v>
      </c>
      <c r="F40" s="471">
        <v>110.99007928059601</v>
      </c>
    </row>
    <row r="41" spans="1:7" ht="38.25" hidden="1">
      <c r="A41" s="293" t="s">
        <v>225</v>
      </c>
      <c r="B41" s="292" t="s">
        <v>208</v>
      </c>
      <c r="C41" s="470">
        <v>561.77740280957403</v>
      </c>
      <c r="D41" s="470">
        <v>4132.4345750672301</v>
      </c>
      <c r="E41" s="471">
        <v>85.858242527241799</v>
      </c>
      <c r="F41" s="471">
        <v>78.889850569735401</v>
      </c>
    </row>
    <row r="42" spans="1:7" ht="15" hidden="1">
      <c r="A42" s="293" t="s">
        <v>226</v>
      </c>
      <c r="B42" s="292" t="s">
        <v>23</v>
      </c>
      <c r="C42" s="470">
        <v>269.21685254027301</v>
      </c>
      <c r="D42" s="470">
        <v>2268.4446096654301</v>
      </c>
      <c r="E42" s="471">
        <v>86.466165413533801</v>
      </c>
      <c r="F42" s="471">
        <v>98.076923076923094</v>
      </c>
    </row>
    <row r="43" spans="1:7" ht="25.5" hidden="1">
      <c r="A43" s="293" t="s">
        <v>227</v>
      </c>
      <c r="B43" s="292" t="s">
        <v>23</v>
      </c>
      <c r="C43" s="470">
        <v>0</v>
      </c>
      <c r="D43" s="470">
        <v>0</v>
      </c>
      <c r="E43" s="471">
        <v>0</v>
      </c>
      <c r="F43" s="471">
        <v>0</v>
      </c>
    </row>
    <row r="44" spans="1:7" ht="25.5" hidden="1">
      <c r="A44" s="293" t="s">
        <v>228</v>
      </c>
      <c r="B44" s="292" t="s">
        <v>23</v>
      </c>
      <c r="C44" s="470">
        <v>80</v>
      </c>
      <c r="D44" s="470">
        <v>720</v>
      </c>
      <c r="E44" s="471">
        <v>117.64705882352899</v>
      </c>
      <c r="F44" s="471">
        <v>107.30253353204201</v>
      </c>
    </row>
    <row r="45" spans="1:7" ht="25.5" hidden="1">
      <c r="A45" s="293" t="s">
        <v>229</v>
      </c>
      <c r="B45" s="292" t="s">
        <v>23</v>
      </c>
      <c r="C45" s="470">
        <v>0</v>
      </c>
      <c r="D45" s="470">
        <v>0</v>
      </c>
      <c r="E45" s="471">
        <v>0</v>
      </c>
      <c r="F45" s="471">
        <v>0</v>
      </c>
    </row>
    <row r="46" spans="1:7" ht="63.75" hidden="1">
      <c r="A46" s="293" t="s">
        <v>230</v>
      </c>
      <c r="B46" s="292" t="s">
        <v>15</v>
      </c>
      <c r="C46" s="470">
        <v>9772.3126510878301</v>
      </c>
      <c r="D46" s="470">
        <v>45179.545169666002</v>
      </c>
      <c r="E46" s="471">
        <v>527.81954887218001</v>
      </c>
      <c r="F46" s="471">
        <v>162.68985914080901</v>
      </c>
    </row>
    <row r="47" spans="1:7" ht="15" hidden="1">
      <c r="A47" s="293" t="s">
        <v>80</v>
      </c>
      <c r="B47" s="292" t="s">
        <v>231</v>
      </c>
      <c r="C47" s="470">
        <v>268.58628081457698</v>
      </c>
      <c r="D47" s="470">
        <v>2363.3022508038598</v>
      </c>
      <c r="E47" s="471">
        <v>107.731958762887</v>
      </c>
      <c r="F47" s="471">
        <v>109.204275534442</v>
      </c>
    </row>
    <row r="48" spans="1:7" ht="15" hidden="1">
      <c r="A48" s="293" t="s">
        <v>81</v>
      </c>
      <c r="B48" s="292" t="s">
        <v>15</v>
      </c>
      <c r="C48" s="470">
        <v>25144.512374407801</v>
      </c>
      <c r="D48" s="470">
        <v>231789.06573220601</v>
      </c>
      <c r="E48" s="471">
        <v>141.32370016772001</v>
      </c>
      <c r="F48" s="471">
        <v>95.542540307319697</v>
      </c>
    </row>
    <row r="49" spans="1:6" ht="15" hidden="1">
      <c r="A49" s="293" t="s">
        <v>82</v>
      </c>
      <c r="B49" s="292" t="s">
        <v>232</v>
      </c>
      <c r="C49" s="470">
        <v>6037.5412363740697</v>
      </c>
      <c r="D49" s="470">
        <v>56625.8367541595</v>
      </c>
      <c r="E49" s="471">
        <v>106.088560885609</v>
      </c>
      <c r="F49" s="471">
        <v>107.43898794700701</v>
      </c>
    </row>
    <row r="50" spans="1:6" ht="25.5" hidden="1">
      <c r="A50" s="293" t="s">
        <v>233</v>
      </c>
      <c r="B50" s="292" t="s">
        <v>208</v>
      </c>
      <c r="C50" s="470">
        <v>6340.5797101449298</v>
      </c>
      <c r="D50" s="470">
        <v>56114.163497354697</v>
      </c>
      <c r="E50" s="471">
        <v>103.43187550767399</v>
      </c>
      <c r="F50" s="471">
        <v>159.95395349526399</v>
      </c>
    </row>
    <row r="51" spans="1:6" ht="15" hidden="1">
      <c r="A51" s="474"/>
      <c r="B51" s="472"/>
      <c r="C51" s="472"/>
      <c r="D51" s="472"/>
      <c r="E51" s="472"/>
      <c r="F51" s="472"/>
    </row>
    <row r="52" spans="1:6" ht="15"/>
    <row r="53" spans="1:6" ht="15"/>
    <row r="54" spans="1:6" ht="15"/>
    <row r="55" spans="1:6" ht="15"/>
    <row r="56" spans="1:6" ht="15"/>
    <row r="57" spans="1:6" ht="15"/>
    <row r="58" spans="1:6" ht="15"/>
    <row r="59" spans="1:6" ht="15"/>
    <row r="60" spans="1:6" ht="15"/>
    <row r="61" spans="1:6" ht="15"/>
    <row r="62" spans="1:6" ht="15"/>
    <row r="63" spans="1:6" ht="15"/>
    <row r="64" spans="1:6" ht="15"/>
  </sheetData>
  <printOptions horizontalCentered="1"/>
  <pageMargins left="0.39370078740157483" right="0.39370078740157483" top="0.59055118110236227" bottom="0.62992125984251968" header="0.19685039370078741" footer="0.39370078740157483"/>
  <pageSetup paperSize="11" orientation="portrait" verticalDpi="0" r:id="rId1"/>
  <headerFooter>
    <oddFooter>&amp;L&amp;"Times New Roman,Italic"&amp;8Thông báo Tình hình Kinh tế - xã hội 9 tháng đầu năm 2019&amp;R&amp;P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/>
  </sheetPr>
  <dimension ref="A1:G64"/>
  <sheetViews>
    <sheetView workbookViewId="0">
      <selection activeCell="A28" sqref="A28"/>
    </sheetView>
  </sheetViews>
  <sheetFormatPr defaultRowHeight="18" customHeight="1"/>
  <cols>
    <col min="1" max="1" width="22.7109375" style="459" customWidth="1"/>
    <col min="2" max="2" width="8.7109375" style="459" customWidth="1"/>
    <col min="3" max="4" width="7.7109375" style="459" customWidth="1"/>
    <col min="5" max="6" width="8.7109375" style="459" customWidth="1"/>
    <col min="7" max="7" width="9.140625" style="459"/>
    <col min="8" max="8" width="14.28515625" style="459" customWidth="1"/>
    <col min="9" max="9" width="12.140625" style="459" customWidth="1"/>
    <col min="10" max="10" width="7.42578125" style="459" customWidth="1"/>
    <col min="11" max="11" width="8.5703125" style="459" customWidth="1"/>
    <col min="12" max="12" width="11.140625" style="459" customWidth="1"/>
    <col min="13" max="245" width="9.140625" style="459"/>
    <col min="246" max="246" width="33.85546875" style="459" customWidth="1"/>
    <col min="247" max="247" width="10.28515625" style="459" bestFit="1" customWidth="1"/>
    <col min="248" max="248" width="7.85546875" style="459" bestFit="1" customWidth="1"/>
    <col min="249" max="249" width="7" style="459" bestFit="1" customWidth="1"/>
    <col min="250" max="250" width="7.5703125" style="459" bestFit="1" customWidth="1"/>
    <col min="251" max="252" width="10.7109375" style="459" customWidth="1"/>
    <col min="253" max="501" width="9.140625" style="459"/>
    <col min="502" max="502" width="33.85546875" style="459" customWidth="1"/>
    <col min="503" max="503" width="10.28515625" style="459" bestFit="1" customWidth="1"/>
    <col min="504" max="504" width="7.85546875" style="459" bestFit="1" customWidth="1"/>
    <col min="505" max="505" width="7" style="459" bestFit="1" customWidth="1"/>
    <col min="506" max="506" width="7.5703125" style="459" bestFit="1" customWidth="1"/>
    <col min="507" max="508" width="10.7109375" style="459" customWidth="1"/>
    <col min="509" max="757" width="9.140625" style="459"/>
    <col min="758" max="758" width="33.85546875" style="459" customWidth="1"/>
    <col min="759" max="759" width="10.28515625" style="459" bestFit="1" customWidth="1"/>
    <col min="760" max="760" width="7.85546875" style="459" bestFit="1" customWidth="1"/>
    <col min="761" max="761" width="7" style="459" bestFit="1" customWidth="1"/>
    <col min="762" max="762" width="7.5703125" style="459" bestFit="1" customWidth="1"/>
    <col min="763" max="764" width="10.7109375" style="459" customWidth="1"/>
    <col min="765" max="1013" width="9.140625" style="459"/>
    <col min="1014" max="1014" width="33.85546875" style="459" customWidth="1"/>
    <col min="1015" max="1015" width="10.28515625" style="459" bestFit="1" customWidth="1"/>
    <col min="1016" max="1016" width="7.85546875" style="459" bestFit="1" customWidth="1"/>
    <col min="1017" max="1017" width="7" style="459" bestFit="1" customWidth="1"/>
    <col min="1018" max="1018" width="7.5703125" style="459" bestFit="1" customWidth="1"/>
    <col min="1019" max="1020" width="10.7109375" style="459" customWidth="1"/>
    <col min="1021" max="1269" width="9.140625" style="459"/>
    <col min="1270" max="1270" width="33.85546875" style="459" customWidth="1"/>
    <col min="1271" max="1271" width="10.28515625" style="459" bestFit="1" customWidth="1"/>
    <col min="1272" max="1272" width="7.85546875" style="459" bestFit="1" customWidth="1"/>
    <col min="1273" max="1273" width="7" style="459" bestFit="1" customWidth="1"/>
    <col min="1274" max="1274" width="7.5703125" style="459" bestFit="1" customWidth="1"/>
    <col min="1275" max="1276" width="10.7109375" style="459" customWidth="1"/>
    <col min="1277" max="1525" width="9.140625" style="459"/>
    <col min="1526" max="1526" width="33.85546875" style="459" customWidth="1"/>
    <col min="1527" max="1527" width="10.28515625" style="459" bestFit="1" customWidth="1"/>
    <col min="1528" max="1528" width="7.85546875" style="459" bestFit="1" customWidth="1"/>
    <col min="1529" max="1529" width="7" style="459" bestFit="1" customWidth="1"/>
    <col min="1530" max="1530" width="7.5703125" style="459" bestFit="1" customWidth="1"/>
    <col min="1531" max="1532" width="10.7109375" style="459" customWidth="1"/>
    <col min="1533" max="1781" width="9.140625" style="459"/>
    <col min="1782" max="1782" width="33.85546875" style="459" customWidth="1"/>
    <col min="1783" max="1783" width="10.28515625" style="459" bestFit="1" customWidth="1"/>
    <col min="1784" max="1784" width="7.85546875" style="459" bestFit="1" customWidth="1"/>
    <col min="1785" max="1785" width="7" style="459" bestFit="1" customWidth="1"/>
    <col min="1786" max="1786" width="7.5703125" style="459" bestFit="1" customWidth="1"/>
    <col min="1787" max="1788" width="10.7109375" style="459" customWidth="1"/>
    <col min="1789" max="2037" width="9.140625" style="459"/>
    <col min="2038" max="2038" width="33.85546875" style="459" customWidth="1"/>
    <col min="2039" max="2039" width="10.28515625" style="459" bestFit="1" customWidth="1"/>
    <col min="2040" max="2040" width="7.85546875" style="459" bestFit="1" customWidth="1"/>
    <col min="2041" max="2041" width="7" style="459" bestFit="1" customWidth="1"/>
    <col min="2042" max="2042" width="7.5703125" style="459" bestFit="1" customWidth="1"/>
    <col min="2043" max="2044" width="10.7109375" style="459" customWidth="1"/>
    <col min="2045" max="2293" width="9.140625" style="459"/>
    <col min="2294" max="2294" width="33.85546875" style="459" customWidth="1"/>
    <col min="2295" max="2295" width="10.28515625" style="459" bestFit="1" customWidth="1"/>
    <col min="2296" max="2296" width="7.85546875" style="459" bestFit="1" customWidth="1"/>
    <col min="2297" max="2297" width="7" style="459" bestFit="1" customWidth="1"/>
    <col min="2298" max="2298" width="7.5703125" style="459" bestFit="1" customWidth="1"/>
    <col min="2299" max="2300" width="10.7109375" style="459" customWidth="1"/>
    <col min="2301" max="2549" width="9.140625" style="459"/>
    <col min="2550" max="2550" width="33.85546875" style="459" customWidth="1"/>
    <col min="2551" max="2551" width="10.28515625" style="459" bestFit="1" customWidth="1"/>
    <col min="2552" max="2552" width="7.85546875" style="459" bestFit="1" customWidth="1"/>
    <col min="2553" max="2553" width="7" style="459" bestFit="1" customWidth="1"/>
    <col min="2554" max="2554" width="7.5703125" style="459" bestFit="1" customWidth="1"/>
    <col min="2555" max="2556" width="10.7109375" style="459" customWidth="1"/>
    <col min="2557" max="2805" width="9.140625" style="459"/>
    <col min="2806" max="2806" width="33.85546875" style="459" customWidth="1"/>
    <col min="2807" max="2807" width="10.28515625" style="459" bestFit="1" customWidth="1"/>
    <col min="2808" max="2808" width="7.85546875" style="459" bestFit="1" customWidth="1"/>
    <col min="2809" max="2809" width="7" style="459" bestFit="1" customWidth="1"/>
    <col min="2810" max="2810" width="7.5703125" style="459" bestFit="1" customWidth="1"/>
    <col min="2811" max="2812" width="10.7109375" style="459" customWidth="1"/>
    <col min="2813" max="3061" width="9.140625" style="459"/>
    <col min="3062" max="3062" width="33.85546875" style="459" customWidth="1"/>
    <col min="3063" max="3063" width="10.28515625" style="459" bestFit="1" customWidth="1"/>
    <col min="3064" max="3064" width="7.85546875" style="459" bestFit="1" customWidth="1"/>
    <col min="3065" max="3065" width="7" style="459" bestFit="1" customWidth="1"/>
    <col min="3066" max="3066" width="7.5703125" style="459" bestFit="1" customWidth="1"/>
    <col min="3067" max="3068" width="10.7109375" style="459" customWidth="1"/>
    <col min="3069" max="3317" width="9.140625" style="459"/>
    <col min="3318" max="3318" width="33.85546875" style="459" customWidth="1"/>
    <col min="3319" max="3319" width="10.28515625" style="459" bestFit="1" customWidth="1"/>
    <col min="3320" max="3320" width="7.85546875" style="459" bestFit="1" customWidth="1"/>
    <col min="3321" max="3321" width="7" style="459" bestFit="1" customWidth="1"/>
    <col min="3322" max="3322" width="7.5703125" style="459" bestFit="1" customWidth="1"/>
    <col min="3323" max="3324" width="10.7109375" style="459" customWidth="1"/>
    <col min="3325" max="3573" width="9.140625" style="459"/>
    <col min="3574" max="3574" width="33.85546875" style="459" customWidth="1"/>
    <col min="3575" max="3575" width="10.28515625" style="459" bestFit="1" customWidth="1"/>
    <col min="3576" max="3576" width="7.85546875" style="459" bestFit="1" customWidth="1"/>
    <col min="3577" max="3577" width="7" style="459" bestFit="1" customWidth="1"/>
    <col min="3578" max="3578" width="7.5703125" style="459" bestFit="1" customWidth="1"/>
    <col min="3579" max="3580" width="10.7109375" style="459" customWidth="1"/>
    <col min="3581" max="3829" width="9.140625" style="459"/>
    <col min="3830" max="3830" width="33.85546875" style="459" customWidth="1"/>
    <col min="3831" max="3831" width="10.28515625" style="459" bestFit="1" customWidth="1"/>
    <col min="3832" max="3832" width="7.85546875" style="459" bestFit="1" customWidth="1"/>
    <col min="3833" max="3833" width="7" style="459" bestFit="1" customWidth="1"/>
    <col min="3834" max="3834" width="7.5703125" style="459" bestFit="1" customWidth="1"/>
    <col min="3835" max="3836" width="10.7109375" style="459" customWidth="1"/>
    <col min="3837" max="4085" width="9.140625" style="459"/>
    <col min="4086" max="4086" width="33.85546875" style="459" customWidth="1"/>
    <col min="4087" max="4087" width="10.28515625" style="459" bestFit="1" customWidth="1"/>
    <col min="4088" max="4088" width="7.85546875" style="459" bestFit="1" customWidth="1"/>
    <col min="4089" max="4089" width="7" style="459" bestFit="1" customWidth="1"/>
    <col min="4090" max="4090" width="7.5703125" style="459" bestFit="1" customWidth="1"/>
    <col min="4091" max="4092" width="10.7109375" style="459" customWidth="1"/>
    <col min="4093" max="4341" width="9.140625" style="459"/>
    <col min="4342" max="4342" width="33.85546875" style="459" customWidth="1"/>
    <col min="4343" max="4343" width="10.28515625" style="459" bestFit="1" customWidth="1"/>
    <col min="4344" max="4344" width="7.85546875" style="459" bestFit="1" customWidth="1"/>
    <col min="4345" max="4345" width="7" style="459" bestFit="1" customWidth="1"/>
    <col min="4346" max="4346" width="7.5703125" style="459" bestFit="1" customWidth="1"/>
    <col min="4347" max="4348" width="10.7109375" style="459" customWidth="1"/>
    <col min="4349" max="4597" width="9.140625" style="459"/>
    <col min="4598" max="4598" width="33.85546875" style="459" customWidth="1"/>
    <col min="4599" max="4599" width="10.28515625" style="459" bestFit="1" customWidth="1"/>
    <col min="4600" max="4600" width="7.85546875" style="459" bestFit="1" customWidth="1"/>
    <col min="4601" max="4601" width="7" style="459" bestFit="1" customWidth="1"/>
    <col min="4602" max="4602" width="7.5703125" style="459" bestFit="1" customWidth="1"/>
    <col min="4603" max="4604" width="10.7109375" style="459" customWidth="1"/>
    <col min="4605" max="4853" width="9.140625" style="459"/>
    <col min="4854" max="4854" width="33.85546875" style="459" customWidth="1"/>
    <col min="4855" max="4855" width="10.28515625" style="459" bestFit="1" customWidth="1"/>
    <col min="4856" max="4856" width="7.85546875" style="459" bestFit="1" customWidth="1"/>
    <col min="4857" max="4857" width="7" style="459" bestFit="1" customWidth="1"/>
    <col min="4858" max="4858" width="7.5703125" style="459" bestFit="1" customWidth="1"/>
    <col min="4859" max="4860" width="10.7109375" style="459" customWidth="1"/>
    <col min="4861" max="5109" width="9.140625" style="459"/>
    <col min="5110" max="5110" width="33.85546875" style="459" customWidth="1"/>
    <col min="5111" max="5111" width="10.28515625" style="459" bestFit="1" customWidth="1"/>
    <col min="5112" max="5112" width="7.85546875" style="459" bestFit="1" customWidth="1"/>
    <col min="5113" max="5113" width="7" style="459" bestFit="1" customWidth="1"/>
    <col min="5114" max="5114" width="7.5703125" style="459" bestFit="1" customWidth="1"/>
    <col min="5115" max="5116" width="10.7109375" style="459" customWidth="1"/>
    <col min="5117" max="5365" width="9.140625" style="459"/>
    <col min="5366" max="5366" width="33.85546875" style="459" customWidth="1"/>
    <col min="5367" max="5367" width="10.28515625" style="459" bestFit="1" customWidth="1"/>
    <col min="5368" max="5368" width="7.85546875" style="459" bestFit="1" customWidth="1"/>
    <col min="5369" max="5369" width="7" style="459" bestFit="1" customWidth="1"/>
    <col min="5370" max="5370" width="7.5703125" style="459" bestFit="1" customWidth="1"/>
    <col min="5371" max="5372" width="10.7109375" style="459" customWidth="1"/>
    <col min="5373" max="5621" width="9.140625" style="459"/>
    <col min="5622" max="5622" width="33.85546875" style="459" customWidth="1"/>
    <col min="5623" max="5623" width="10.28515625" style="459" bestFit="1" customWidth="1"/>
    <col min="5624" max="5624" width="7.85546875" style="459" bestFit="1" customWidth="1"/>
    <col min="5625" max="5625" width="7" style="459" bestFit="1" customWidth="1"/>
    <col min="5626" max="5626" width="7.5703125" style="459" bestFit="1" customWidth="1"/>
    <col min="5627" max="5628" width="10.7109375" style="459" customWidth="1"/>
    <col min="5629" max="5877" width="9.140625" style="459"/>
    <col min="5878" max="5878" width="33.85546875" style="459" customWidth="1"/>
    <col min="5879" max="5879" width="10.28515625" style="459" bestFit="1" customWidth="1"/>
    <col min="5880" max="5880" width="7.85546875" style="459" bestFit="1" customWidth="1"/>
    <col min="5881" max="5881" width="7" style="459" bestFit="1" customWidth="1"/>
    <col min="5882" max="5882" width="7.5703125" style="459" bestFit="1" customWidth="1"/>
    <col min="5883" max="5884" width="10.7109375" style="459" customWidth="1"/>
    <col min="5885" max="6133" width="9.140625" style="459"/>
    <col min="6134" max="6134" width="33.85546875" style="459" customWidth="1"/>
    <col min="6135" max="6135" width="10.28515625" style="459" bestFit="1" customWidth="1"/>
    <col min="6136" max="6136" width="7.85546875" style="459" bestFit="1" customWidth="1"/>
    <col min="6137" max="6137" width="7" style="459" bestFit="1" customWidth="1"/>
    <col min="6138" max="6138" width="7.5703125" style="459" bestFit="1" customWidth="1"/>
    <col min="6139" max="6140" width="10.7109375" style="459" customWidth="1"/>
    <col min="6141" max="6389" width="9.140625" style="459"/>
    <col min="6390" max="6390" width="33.85546875" style="459" customWidth="1"/>
    <col min="6391" max="6391" width="10.28515625" style="459" bestFit="1" customWidth="1"/>
    <col min="6392" max="6392" width="7.85546875" style="459" bestFit="1" customWidth="1"/>
    <col min="6393" max="6393" width="7" style="459" bestFit="1" customWidth="1"/>
    <col min="6394" max="6394" width="7.5703125" style="459" bestFit="1" customWidth="1"/>
    <col min="6395" max="6396" width="10.7109375" style="459" customWidth="1"/>
    <col min="6397" max="6645" width="9.140625" style="459"/>
    <col min="6646" max="6646" width="33.85546875" style="459" customWidth="1"/>
    <col min="6647" max="6647" width="10.28515625" style="459" bestFit="1" customWidth="1"/>
    <col min="6648" max="6648" width="7.85546875" style="459" bestFit="1" customWidth="1"/>
    <col min="6649" max="6649" width="7" style="459" bestFit="1" customWidth="1"/>
    <col min="6650" max="6650" width="7.5703125" style="459" bestFit="1" customWidth="1"/>
    <col min="6651" max="6652" width="10.7109375" style="459" customWidth="1"/>
    <col min="6653" max="6901" width="9.140625" style="459"/>
    <col min="6902" max="6902" width="33.85546875" style="459" customWidth="1"/>
    <col min="6903" max="6903" width="10.28515625" style="459" bestFit="1" customWidth="1"/>
    <col min="6904" max="6904" width="7.85546875" style="459" bestFit="1" customWidth="1"/>
    <col min="6905" max="6905" width="7" style="459" bestFit="1" customWidth="1"/>
    <col min="6906" max="6906" width="7.5703125" style="459" bestFit="1" customWidth="1"/>
    <col min="6907" max="6908" width="10.7109375" style="459" customWidth="1"/>
    <col min="6909" max="7157" width="9.140625" style="459"/>
    <col min="7158" max="7158" width="33.85546875" style="459" customWidth="1"/>
    <col min="7159" max="7159" width="10.28515625" style="459" bestFit="1" customWidth="1"/>
    <col min="7160" max="7160" width="7.85546875" style="459" bestFit="1" customWidth="1"/>
    <col min="7161" max="7161" width="7" style="459" bestFit="1" customWidth="1"/>
    <col min="7162" max="7162" width="7.5703125" style="459" bestFit="1" customWidth="1"/>
    <col min="7163" max="7164" width="10.7109375" style="459" customWidth="1"/>
    <col min="7165" max="7413" width="9.140625" style="459"/>
    <col min="7414" max="7414" width="33.85546875" style="459" customWidth="1"/>
    <col min="7415" max="7415" width="10.28515625" style="459" bestFit="1" customWidth="1"/>
    <col min="7416" max="7416" width="7.85546875" style="459" bestFit="1" customWidth="1"/>
    <col min="7417" max="7417" width="7" style="459" bestFit="1" customWidth="1"/>
    <col min="7418" max="7418" width="7.5703125" style="459" bestFit="1" customWidth="1"/>
    <col min="7419" max="7420" width="10.7109375" style="459" customWidth="1"/>
    <col min="7421" max="7669" width="9.140625" style="459"/>
    <col min="7670" max="7670" width="33.85546875" style="459" customWidth="1"/>
    <col min="7671" max="7671" width="10.28515625" style="459" bestFit="1" customWidth="1"/>
    <col min="7672" max="7672" width="7.85546875" style="459" bestFit="1" customWidth="1"/>
    <col min="7673" max="7673" width="7" style="459" bestFit="1" customWidth="1"/>
    <col min="7674" max="7674" width="7.5703125" style="459" bestFit="1" customWidth="1"/>
    <col min="7675" max="7676" width="10.7109375" style="459" customWidth="1"/>
    <col min="7677" max="7925" width="9.140625" style="459"/>
    <col min="7926" max="7926" width="33.85546875" style="459" customWidth="1"/>
    <col min="7927" max="7927" width="10.28515625" style="459" bestFit="1" customWidth="1"/>
    <col min="7928" max="7928" width="7.85546875" style="459" bestFit="1" customWidth="1"/>
    <col min="7929" max="7929" width="7" style="459" bestFit="1" customWidth="1"/>
    <col min="7930" max="7930" width="7.5703125" style="459" bestFit="1" customWidth="1"/>
    <col min="7931" max="7932" width="10.7109375" style="459" customWidth="1"/>
    <col min="7933" max="8181" width="9.140625" style="459"/>
    <col min="8182" max="8182" width="33.85546875" style="459" customWidth="1"/>
    <col min="8183" max="8183" width="10.28515625" style="459" bestFit="1" customWidth="1"/>
    <col min="8184" max="8184" width="7.85546875" style="459" bestFit="1" customWidth="1"/>
    <col min="8185" max="8185" width="7" style="459" bestFit="1" customWidth="1"/>
    <col min="8186" max="8186" width="7.5703125" style="459" bestFit="1" customWidth="1"/>
    <col min="8187" max="8188" width="10.7109375" style="459" customWidth="1"/>
    <col min="8189" max="8437" width="9.140625" style="459"/>
    <col min="8438" max="8438" width="33.85546875" style="459" customWidth="1"/>
    <col min="8439" max="8439" width="10.28515625" style="459" bestFit="1" customWidth="1"/>
    <col min="8440" max="8440" width="7.85546875" style="459" bestFit="1" customWidth="1"/>
    <col min="8441" max="8441" width="7" style="459" bestFit="1" customWidth="1"/>
    <col min="8442" max="8442" width="7.5703125" style="459" bestFit="1" customWidth="1"/>
    <col min="8443" max="8444" width="10.7109375" style="459" customWidth="1"/>
    <col min="8445" max="8693" width="9.140625" style="459"/>
    <col min="8694" max="8694" width="33.85546875" style="459" customWidth="1"/>
    <col min="8695" max="8695" width="10.28515625" style="459" bestFit="1" customWidth="1"/>
    <col min="8696" max="8696" width="7.85546875" style="459" bestFit="1" customWidth="1"/>
    <col min="8697" max="8697" width="7" style="459" bestFit="1" customWidth="1"/>
    <col min="8698" max="8698" width="7.5703125" style="459" bestFit="1" customWidth="1"/>
    <col min="8699" max="8700" width="10.7109375" style="459" customWidth="1"/>
    <col min="8701" max="8949" width="9.140625" style="459"/>
    <col min="8950" max="8950" width="33.85546875" style="459" customWidth="1"/>
    <col min="8951" max="8951" width="10.28515625" style="459" bestFit="1" customWidth="1"/>
    <col min="8952" max="8952" width="7.85546875" style="459" bestFit="1" customWidth="1"/>
    <col min="8953" max="8953" width="7" style="459" bestFit="1" customWidth="1"/>
    <col min="8954" max="8954" width="7.5703125" style="459" bestFit="1" customWidth="1"/>
    <col min="8955" max="8956" width="10.7109375" style="459" customWidth="1"/>
    <col min="8957" max="9205" width="9.140625" style="459"/>
    <col min="9206" max="9206" width="33.85546875" style="459" customWidth="1"/>
    <col min="9207" max="9207" width="10.28515625" style="459" bestFit="1" customWidth="1"/>
    <col min="9208" max="9208" width="7.85546875" style="459" bestFit="1" customWidth="1"/>
    <col min="9209" max="9209" width="7" style="459" bestFit="1" customWidth="1"/>
    <col min="9210" max="9210" width="7.5703125" style="459" bestFit="1" customWidth="1"/>
    <col min="9211" max="9212" width="10.7109375" style="459" customWidth="1"/>
    <col min="9213" max="9461" width="9.140625" style="459"/>
    <col min="9462" max="9462" width="33.85546875" style="459" customWidth="1"/>
    <col min="9463" max="9463" width="10.28515625" style="459" bestFit="1" customWidth="1"/>
    <col min="9464" max="9464" width="7.85546875" style="459" bestFit="1" customWidth="1"/>
    <col min="9465" max="9465" width="7" style="459" bestFit="1" customWidth="1"/>
    <col min="9466" max="9466" width="7.5703125" style="459" bestFit="1" customWidth="1"/>
    <col min="9467" max="9468" width="10.7109375" style="459" customWidth="1"/>
    <col min="9469" max="9717" width="9.140625" style="459"/>
    <col min="9718" max="9718" width="33.85546875" style="459" customWidth="1"/>
    <col min="9719" max="9719" width="10.28515625" style="459" bestFit="1" customWidth="1"/>
    <col min="9720" max="9720" width="7.85546875" style="459" bestFit="1" customWidth="1"/>
    <col min="9721" max="9721" width="7" style="459" bestFit="1" customWidth="1"/>
    <col min="9722" max="9722" width="7.5703125" style="459" bestFit="1" customWidth="1"/>
    <col min="9723" max="9724" width="10.7109375" style="459" customWidth="1"/>
    <col min="9725" max="9973" width="9.140625" style="459"/>
    <col min="9974" max="9974" width="33.85546875" style="459" customWidth="1"/>
    <col min="9975" max="9975" width="10.28515625" style="459" bestFit="1" customWidth="1"/>
    <col min="9976" max="9976" width="7.85546875" style="459" bestFit="1" customWidth="1"/>
    <col min="9977" max="9977" width="7" style="459" bestFit="1" customWidth="1"/>
    <col min="9978" max="9978" width="7.5703125" style="459" bestFit="1" customWidth="1"/>
    <col min="9979" max="9980" width="10.7109375" style="459" customWidth="1"/>
    <col min="9981" max="10229" width="9.140625" style="459"/>
    <col min="10230" max="10230" width="33.85546875" style="459" customWidth="1"/>
    <col min="10231" max="10231" width="10.28515625" style="459" bestFit="1" customWidth="1"/>
    <col min="10232" max="10232" width="7.85546875" style="459" bestFit="1" customWidth="1"/>
    <col min="10233" max="10233" width="7" style="459" bestFit="1" customWidth="1"/>
    <col min="10234" max="10234" width="7.5703125" style="459" bestFit="1" customWidth="1"/>
    <col min="10235" max="10236" width="10.7109375" style="459" customWidth="1"/>
    <col min="10237" max="10485" width="9.140625" style="459"/>
    <col min="10486" max="10486" width="33.85546875" style="459" customWidth="1"/>
    <col min="10487" max="10487" width="10.28515625" style="459" bestFit="1" customWidth="1"/>
    <col min="10488" max="10488" width="7.85546875" style="459" bestFit="1" customWidth="1"/>
    <col min="10489" max="10489" width="7" style="459" bestFit="1" customWidth="1"/>
    <col min="10490" max="10490" width="7.5703125" style="459" bestFit="1" customWidth="1"/>
    <col min="10491" max="10492" width="10.7109375" style="459" customWidth="1"/>
    <col min="10493" max="10741" width="9.140625" style="459"/>
    <col min="10742" max="10742" width="33.85546875" style="459" customWidth="1"/>
    <col min="10743" max="10743" width="10.28515625" style="459" bestFit="1" customWidth="1"/>
    <col min="10744" max="10744" width="7.85546875" style="459" bestFit="1" customWidth="1"/>
    <col min="10745" max="10745" width="7" style="459" bestFit="1" customWidth="1"/>
    <col min="10746" max="10746" width="7.5703125" style="459" bestFit="1" customWidth="1"/>
    <col min="10747" max="10748" width="10.7109375" style="459" customWidth="1"/>
    <col min="10749" max="10997" width="9.140625" style="459"/>
    <col min="10998" max="10998" width="33.85546875" style="459" customWidth="1"/>
    <col min="10999" max="10999" width="10.28515625" style="459" bestFit="1" customWidth="1"/>
    <col min="11000" max="11000" width="7.85546875" style="459" bestFit="1" customWidth="1"/>
    <col min="11001" max="11001" width="7" style="459" bestFit="1" customWidth="1"/>
    <col min="11002" max="11002" width="7.5703125" style="459" bestFit="1" customWidth="1"/>
    <col min="11003" max="11004" width="10.7109375" style="459" customWidth="1"/>
    <col min="11005" max="11253" width="9.140625" style="459"/>
    <col min="11254" max="11254" width="33.85546875" style="459" customWidth="1"/>
    <col min="11255" max="11255" width="10.28515625" style="459" bestFit="1" customWidth="1"/>
    <col min="11256" max="11256" width="7.85546875" style="459" bestFit="1" customWidth="1"/>
    <col min="11257" max="11257" width="7" style="459" bestFit="1" customWidth="1"/>
    <col min="11258" max="11258" width="7.5703125" style="459" bestFit="1" customWidth="1"/>
    <col min="11259" max="11260" width="10.7109375" style="459" customWidth="1"/>
    <col min="11261" max="11509" width="9.140625" style="459"/>
    <col min="11510" max="11510" width="33.85546875" style="459" customWidth="1"/>
    <col min="11511" max="11511" width="10.28515625" style="459" bestFit="1" customWidth="1"/>
    <col min="11512" max="11512" width="7.85546875" style="459" bestFit="1" customWidth="1"/>
    <col min="11513" max="11513" width="7" style="459" bestFit="1" customWidth="1"/>
    <col min="11514" max="11514" width="7.5703125" style="459" bestFit="1" customWidth="1"/>
    <col min="11515" max="11516" width="10.7109375" style="459" customWidth="1"/>
    <col min="11517" max="11765" width="9.140625" style="459"/>
    <col min="11766" max="11766" width="33.85546875" style="459" customWidth="1"/>
    <col min="11767" max="11767" width="10.28515625" style="459" bestFit="1" customWidth="1"/>
    <col min="11768" max="11768" width="7.85546875" style="459" bestFit="1" customWidth="1"/>
    <col min="11769" max="11769" width="7" style="459" bestFit="1" customWidth="1"/>
    <col min="11770" max="11770" width="7.5703125" style="459" bestFit="1" customWidth="1"/>
    <col min="11771" max="11772" width="10.7109375" style="459" customWidth="1"/>
    <col min="11773" max="12021" width="9.140625" style="459"/>
    <col min="12022" max="12022" width="33.85546875" style="459" customWidth="1"/>
    <col min="12023" max="12023" width="10.28515625" style="459" bestFit="1" customWidth="1"/>
    <col min="12024" max="12024" width="7.85546875" style="459" bestFit="1" customWidth="1"/>
    <col min="12025" max="12025" width="7" style="459" bestFit="1" customWidth="1"/>
    <col min="12026" max="12026" width="7.5703125" style="459" bestFit="1" customWidth="1"/>
    <col min="12027" max="12028" width="10.7109375" style="459" customWidth="1"/>
    <col min="12029" max="12277" width="9.140625" style="459"/>
    <col min="12278" max="12278" width="33.85546875" style="459" customWidth="1"/>
    <col min="12279" max="12279" width="10.28515625" style="459" bestFit="1" customWidth="1"/>
    <col min="12280" max="12280" width="7.85546875" style="459" bestFit="1" customWidth="1"/>
    <col min="12281" max="12281" width="7" style="459" bestFit="1" customWidth="1"/>
    <col min="12282" max="12282" width="7.5703125" style="459" bestFit="1" customWidth="1"/>
    <col min="12283" max="12284" width="10.7109375" style="459" customWidth="1"/>
    <col min="12285" max="12533" width="9.140625" style="459"/>
    <col min="12534" max="12534" width="33.85546875" style="459" customWidth="1"/>
    <col min="12535" max="12535" width="10.28515625" style="459" bestFit="1" customWidth="1"/>
    <col min="12536" max="12536" width="7.85546875" style="459" bestFit="1" customWidth="1"/>
    <col min="12537" max="12537" width="7" style="459" bestFit="1" customWidth="1"/>
    <col min="12538" max="12538" width="7.5703125" style="459" bestFit="1" customWidth="1"/>
    <col min="12539" max="12540" width="10.7109375" style="459" customWidth="1"/>
    <col min="12541" max="12789" width="9.140625" style="459"/>
    <col min="12790" max="12790" width="33.85546875" style="459" customWidth="1"/>
    <col min="12791" max="12791" width="10.28515625" style="459" bestFit="1" customWidth="1"/>
    <col min="12792" max="12792" width="7.85546875" style="459" bestFit="1" customWidth="1"/>
    <col min="12793" max="12793" width="7" style="459" bestFit="1" customWidth="1"/>
    <col min="12794" max="12794" width="7.5703125" style="459" bestFit="1" customWidth="1"/>
    <col min="12795" max="12796" width="10.7109375" style="459" customWidth="1"/>
    <col min="12797" max="13045" width="9.140625" style="459"/>
    <col min="13046" max="13046" width="33.85546875" style="459" customWidth="1"/>
    <col min="13047" max="13047" width="10.28515625" style="459" bestFit="1" customWidth="1"/>
    <col min="13048" max="13048" width="7.85546875" style="459" bestFit="1" customWidth="1"/>
    <col min="13049" max="13049" width="7" style="459" bestFit="1" customWidth="1"/>
    <col min="13050" max="13050" width="7.5703125" style="459" bestFit="1" customWidth="1"/>
    <col min="13051" max="13052" width="10.7109375" style="459" customWidth="1"/>
    <col min="13053" max="13301" width="9.140625" style="459"/>
    <col min="13302" max="13302" width="33.85546875" style="459" customWidth="1"/>
    <col min="13303" max="13303" width="10.28515625" style="459" bestFit="1" customWidth="1"/>
    <col min="13304" max="13304" width="7.85546875" style="459" bestFit="1" customWidth="1"/>
    <col min="13305" max="13305" width="7" style="459" bestFit="1" customWidth="1"/>
    <col min="13306" max="13306" width="7.5703125" style="459" bestFit="1" customWidth="1"/>
    <col min="13307" max="13308" width="10.7109375" style="459" customWidth="1"/>
    <col min="13309" max="13557" width="9.140625" style="459"/>
    <col min="13558" max="13558" width="33.85546875" style="459" customWidth="1"/>
    <col min="13559" max="13559" width="10.28515625" style="459" bestFit="1" customWidth="1"/>
    <col min="13560" max="13560" width="7.85546875" style="459" bestFit="1" customWidth="1"/>
    <col min="13561" max="13561" width="7" style="459" bestFit="1" customWidth="1"/>
    <col min="13562" max="13562" width="7.5703125" style="459" bestFit="1" customWidth="1"/>
    <col min="13563" max="13564" width="10.7109375" style="459" customWidth="1"/>
    <col min="13565" max="13813" width="9.140625" style="459"/>
    <col min="13814" max="13814" width="33.85546875" style="459" customWidth="1"/>
    <col min="13815" max="13815" width="10.28515625" style="459" bestFit="1" customWidth="1"/>
    <col min="13816" max="13816" width="7.85546875" style="459" bestFit="1" customWidth="1"/>
    <col min="13817" max="13817" width="7" style="459" bestFit="1" customWidth="1"/>
    <col min="13818" max="13818" width="7.5703125" style="459" bestFit="1" customWidth="1"/>
    <col min="13819" max="13820" width="10.7109375" style="459" customWidth="1"/>
    <col min="13821" max="14069" width="9.140625" style="459"/>
    <col min="14070" max="14070" width="33.85546875" style="459" customWidth="1"/>
    <col min="14071" max="14071" width="10.28515625" style="459" bestFit="1" customWidth="1"/>
    <col min="14072" max="14072" width="7.85546875" style="459" bestFit="1" customWidth="1"/>
    <col min="14073" max="14073" width="7" style="459" bestFit="1" customWidth="1"/>
    <col min="14074" max="14074" width="7.5703125" style="459" bestFit="1" customWidth="1"/>
    <col min="14075" max="14076" width="10.7109375" style="459" customWidth="1"/>
    <col min="14077" max="14325" width="9.140625" style="459"/>
    <col min="14326" max="14326" width="33.85546875" style="459" customWidth="1"/>
    <col min="14327" max="14327" width="10.28515625" style="459" bestFit="1" customWidth="1"/>
    <col min="14328" max="14328" width="7.85546875" style="459" bestFit="1" customWidth="1"/>
    <col min="14329" max="14329" width="7" style="459" bestFit="1" customWidth="1"/>
    <col min="14330" max="14330" width="7.5703125" style="459" bestFit="1" customWidth="1"/>
    <col min="14331" max="14332" width="10.7109375" style="459" customWidth="1"/>
    <col min="14333" max="14581" width="9.140625" style="459"/>
    <col min="14582" max="14582" width="33.85546875" style="459" customWidth="1"/>
    <col min="14583" max="14583" width="10.28515625" style="459" bestFit="1" customWidth="1"/>
    <col min="14584" max="14584" width="7.85546875" style="459" bestFit="1" customWidth="1"/>
    <col min="14585" max="14585" width="7" style="459" bestFit="1" customWidth="1"/>
    <col min="14586" max="14586" width="7.5703125" style="459" bestFit="1" customWidth="1"/>
    <col min="14587" max="14588" width="10.7109375" style="459" customWidth="1"/>
    <col min="14589" max="14837" width="9.140625" style="459"/>
    <col min="14838" max="14838" width="33.85546875" style="459" customWidth="1"/>
    <col min="14839" max="14839" width="10.28515625" style="459" bestFit="1" customWidth="1"/>
    <col min="14840" max="14840" width="7.85546875" style="459" bestFit="1" customWidth="1"/>
    <col min="14841" max="14841" width="7" style="459" bestFit="1" customWidth="1"/>
    <col min="14842" max="14842" width="7.5703125" style="459" bestFit="1" customWidth="1"/>
    <col min="14843" max="14844" width="10.7109375" style="459" customWidth="1"/>
    <col min="14845" max="15093" width="9.140625" style="459"/>
    <col min="15094" max="15094" width="33.85546875" style="459" customWidth="1"/>
    <col min="15095" max="15095" width="10.28515625" style="459" bestFit="1" customWidth="1"/>
    <col min="15096" max="15096" width="7.85546875" style="459" bestFit="1" customWidth="1"/>
    <col min="15097" max="15097" width="7" style="459" bestFit="1" customWidth="1"/>
    <col min="15098" max="15098" width="7.5703125" style="459" bestFit="1" customWidth="1"/>
    <col min="15099" max="15100" width="10.7109375" style="459" customWidth="1"/>
    <col min="15101" max="15349" width="9.140625" style="459"/>
    <col min="15350" max="15350" width="33.85546875" style="459" customWidth="1"/>
    <col min="15351" max="15351" width="10.28515625" style="459" bestFit="1" customWidth="1"/>
    <col min="15352" max="15352" width="7.85546875" style="459" bestFit="1" customWidth="1"/>
    <col min="15353" max="15353" width="7" style="459" bestFit="1" customWidth="1"/>
    <col min="15354" max="15354" width="7.5703125" style="459" bestFit="1" customWidth="1"/>
    <col min="15355" max="15356" width="10.7109375" style="459" customWidth="1"/>
    <col min="15357" max="15605" width="9.140625" style="459"/>
    <col min="15606" max="15606" width="33.85546875" style="459" customWidth="1"/>
    <col min="15607" max="15607" width="10.28515625" style="459" bestFit="1" customWidth="1"/>
    <col min="15608" max="15608" width="7.85546875" style="459" bestFit="1" customWidth="1"/>
    <col min="15609" max="15609" width="7" style="459" bestFit="1" customWidth="1"/>
    <col min="15610" max="15610" width="7.5703125" style="459" bestFit="1" customWidth="1"/>
    <col min="15611" max="15612" width="10.7109375" style="459" customWidth="1"/>
    <col min="15613" max="15861" width="9.140625" style="459"/>
    <col min="15862" max="15862" width="33.85546875" style="459" customWidth="1"/>
    <col min="15863" max="15863" width="10.28515625" style="459" bestFit="1" customWidth="1"/>
    <col min="15864" max="15864" width="7.85546875" style="459" bestFit="1" customWidth="1"/>
    <col min="15865" max="15865" width="7" style="459" bestFit="1" customWidth="1"/>
    <col min="15866" max="15866" width="7.5703125" style="459" bestFit="1" customWidth="1"/>
    <col min="15867" max="15868" width="10.7109375" style="459" customWidth="1"/>
    <col min="15869" max="16117" width="9.140625" style="459"/>
    <col min="16118" max="16118" width="33.85546875" style="459" customWidth="1"/>
    <col min="16119" max="16119" width="10.28515625" style="459" bestFit="1" customWidth="1"/>
    <col min="16120" max="16120" width="7.85546875" style="459" bestFit="1" customWidth="1"/>
    <col min="16121" max="16121" width="7" style="459" bestFit="1" customWidth="1"/>
    <col min="16122" max="16122" width="7.5703125" style="459" bestFit="1" customWidth="1"/>
    <col min="16123" max="16124" width="10.7109375" style="459" customWidth="1"/>
    <col min="16125" max="16384" width="9.140625" style="459"/>
  </cols>
  <sheetData>
    <row r="1" spans="1:7" ht="15.75">
      <c r="A1" s="544" t="s">
        <v>446</v>
      </c>
      <c r="B1" s="458"/>
      <c r="C1" s="458"/>
      <c r="D1" s="458"/>
      <c r="E1" s="458"/>
      <c r="F1" s="458"/>
    </row>
    <row r="2" spans="1:7" ht="15.75">
      <c r="A2" s="754" t="s">
        <v>608</v>
      </c>
      <c r="B2" s="460"/>
    </row>
    <row r="3" spans="1:7" ht="15">
      <c r="A3" s="461"/>
      <c r="B3" s="461"/>
      <c r="F3" s="545"/>
    </row>
    <row r="4" spans="1:7" ht="20.100000000000001" customHeight="1">
      <c r="A4" s="462"/>
      <c r="B4" s="463" t="s">
        <v>422</v>
      </c>
      <c r="C4" s="463" t="s">
        <v>349</v>
      </c>
      <c r="D4" s="463" t="s">
        <v>349</v>
      </c>
      <c r="E4" s="547" t="s">
        <v>604</v>
      </c>
      <c r="F4" s="547" t="s">
        <v>610</v>
      </c>
    </row>
    <row r="5" spans="1:7" ht="15">
      <c r="A5" s="464"/>
      <c r="B5" s="465" t="s">
        <v>339</v>
      </c>
      <c r="C5" s="548" t="s">
        <v>609</v>
      </c>
      <c r="D5" s="465" t="s">
        <v>593</v>
      </c>
      <c r="E5" s="432" t="s">
        <v>361</v>
      </c>
      <c r="F5" s="432" t="s">
        <v>361</v>
      </c>
    </row>
    <row r="6" spans="1:7" ht="25.5">
      <c r="A6" s="464"/>
      <c r="B6" s="465"/>
      <c r="C6" s="465" t="s">
        <v>361</v>
      </c>
      <c r="D6" s="465" t="s">
        <v>342</v>
      </c>
      <c r="E6" s="432" t="s">
        <v>443</v>
      </c>
      <c r="F6" s="432" t="s">
        <v>443</v>
      </c>
    </row>
    <row r="7" spans="1:7" ht="39.950000000000003" customHeight="1">
      <c r="A7" s="464"/>
      <c r="B7" s="549"/>
      <c r="C7" s="466"/>
      <c r="D7" s="552">
        <v>2019</v>
      </c>
      <c r="E7" s="550" t="s">
        <v>445</v>
      </c>
      <c r="F7" s="550" t="s">
        <v>445</v>
      </c>
    </row>
    <row r="8" spans="1:7" ht="5.0999999999999996" customHeight="1">
      <c r="A8" s="464"/>
      <c r="B8" s="468"/>
      <c r="C8" s="467"/>
      <c r="D8" s="467"/>
      <c r="E8" s="467"/>
      <c r="F8" s="551"/>
      <c r="G8" s="469"/>
    </row>
    <row r="9" spans="1:7" ht="15" hidden="1">
      <c r="A9" s="343" t="s">
        <v>423</v>
      </c>
      <c r="B9" s="468"/>
      <c r="C9" s="467"/>
      <c r="D9" s="467"/>
      <c r="E9" s="467"/>
      <c r="F9" s="551"/>
      <c r="G9" s="469"/>
    </row>
    <row r="10" spans="1:7" ht="15" hidden="1">
      <c r="A10" s="473" t="s">
        <v>424</v>
      </c>
      <c r="B10" s="468"/>
      <c r="C10" s="467"/>
      <c r="D10" s="467"/>
      <c r="E10" s="467"/>
      <c r="F10" s="551"/>
      <c r="G10" s="469"/>
    </row>
    <row r="11" spans="1:7" ht="15" hidden="1">
      <c r="A11" s="293" t="s">
        <v>74</v>
      </c>
      <c r="B11" s="292" t="s">
        <v>173</v>
      </c>
      <c r="C11" s="470">
        <v>370164.77036841097</v>
      </c>
      <c r="D11" s="470">
        <v>3561815.8095566798</v>
      </c>
      <c r="E11" s="471">
        <v>95.310924183484602</v>
      </c>
      <c r="F11" s="471">
        <v>98.238355747254204</v>
      </c>
      <c r="G11" s="469"/>
    </row>
    <row r="12" spans="1:7" ht="15" hidden="1">
      <c r="A12" s="293" t="s">
        <v>75</v>
      </c>
      <c r="B12" s="292" t="s">
        <v>15</v>
      </c>
      <c r="C12" s="470">
        <v>14836.038019801999</v>
      </c>
      <c r="D12" s="470">
        <v>109753.39571244099</v>
      </c>
      <c r="E12" s="471">
        <v>106.50476339216</v>
      </c>
      <c r="F12" s="471">
        <v>115.70738867673499</v>
      </c>
      <c r="G12" s="469"/>
    </row>
    <row r="13" spans="1:7" ht="38.25" hidden="1">
      <c r="A13" s="293" t="s">
        <v>193</v>
      </c>
      <c r="B13" s="292" t="s">
        <v>15</v>
      </c>
      <c r="C13" s="470">
        <v>149949.04052700699</v>
      </c>
      <c r="D13" s="470">
        <v>1348077.5700447001</v>
      </c>
      <c r="E13" s="471">
        <v>97.341333601124703</v>
      </c>
      <c r="F13" s="471">
        <v>100.891465520111</v>
      </c>
      <c r="G13" s="469"/>
    </row>
    <row r="14" spans="1:7" ht="15" hidden="1">
      <c r="A14" s="293" t="s">
        <v>194</v>
      </c>
      <c r="B14" s="292" t="s">
        <v>195</v>
      </c>
      <c r="C14" s="470">
        <v>1894.1517128108801</v>
      </c>
      <c r="D14" s="470">
        <v>15884.546410136099</v>
      </c>
      <c r="E14" s="471">
        <v>107.246376811594</v>
      </c>
      <c r="F14" s="471">
        <v>103.261386326899</v>
      </c>
      <c r="G14" s="469"/>
    </row>
    <row r="15" spans="1:7" ht="15" hidden="1">
      <c r="A15" s="293" t="s">
        <v>196</v>
      </c>
      <c r="B15" s="292" t="s">
        <v>197</v>
      </c>
      <c r="C15" s="470">
        <v>12000</v>
      </c>
      <c r="D15" s="470">
        <v>93787</v>
      </c>
      <c r="E15" s="471">
        <v>108.039974790673</v>
      </c>
      <c r="F15" s="471">
        <v>119.486062273862</v>
      </c>
      <c r="G15" s="469"/>
    </row>
    <row r="16" spans="1:7" ht="15" hidden="1">
      <c r="A16" s="293" t="s">
        <v>198</v>
      </c>
      <c r="B16" s="292" t="s">
        <v>15</v>
      </c>
      <c r="C16" s="470">
        <v>2.6</v>
      </c>
      <c r="D16" s="470">
        <v>24.6</v>
      </c>
      <c r="E16" s="471">
        <v>59.090909090909101</v>
      </c>
      <c r="F16" s="471">
        <v>87.857142857142904</v>
      </c>
      <c r="G16" s="469"/>
    </row>
    <row r="17" spans="1:7" ht="25.5" hidden="1">
      <c r="A17" s="293" t="s">
        <v>199</v>
      </c>
      <c r="B17" s="292" t="s">
        <v>200</v>
      </c>
      <c r="C17" s="470">
        <v>2.9</v>
      </c>
      <c r="D17" s="470">
        <v>24</v>
      </c>
      <c r="E17" s="471">
        <v>120.833333333333</v>
      </c>
      <c r="F17" s="471">
        <v>80.808080808080803</v>
      </c>
      <c r="G17" s="469"/>
    </row>
    <row r="18" spans="1:7" ht="15" hidden="1">
      <c r="A18" s="293" t="s">
        <v>201</v>
      </c>
      <c r="B18" s="292" t="s">
        <v>15</v>
      </c>
      <c r="C18" s="546">
        <v>0.2</v>
      </c>
      <c r="D18" s="546">
        <v>0.92</v>
      </c>
      <c r="E18" s="471">
        <v>51.282051282051299</v>
      </c>
      <c r="F18" s="471">
        <v>74.796747967479703</v>
      </c>
      <c r="G18" s="469"/>
    </row>
    <row r="19" spans="1:7" ht="25.5" hidden="1">
      <c r="A19" s="293" t="s">
        <v>202</v>
      </c>
      <c r="B19" s="292" t="s">
        <v>203</v>
      </c>
      <c r="C19" s="470">
        <v>2799.3871670531998</v>
      </c>
      <c r="D19" s="470">
        <v>20569.978213507598</v>
      </c>
      <c r="E19" s="471">
        <v>157.51633986928101</v>
      </c>
      <c r="F19" s="471">
        <v>161.336977565198</v>
      </c>
      <c r="G19" s="469"/>
    </row>
    <row r="20" spans="1:7" ht="15" hidden="1">
      <c r="A20" s="293" t="s">
        <v>204</v>
      </c>
      <c r="B20" s="292" t="s">
        <v>203</v>
      </c>
      <c r="C20" s="470">
        <v>9253.28330206379</v>
      </c>
      <c r="D20" s="470">
        <v>93160</v>
      </c>
      <c r="E20" s="471">
        <v>120.160213618158</v>
      </c>
      <c r="F20" s="471">
        <v>136.07965638422499</v>
      </c>
      <c r="G20" s="469"/>
    </row>
    <row r="21" spans="1:7" ht="25.5" hidden="1">
      <c r="A21" s="293" t="s">
        <v>205</v>
      </c>
      <c r="B21" s="292" t="s">
        <v>206</v>
      </c>
      <c r="C21" s="470">
        <v>1156.4583333333301</v>
      </c>
      <c r="D21" s="470">
        <v>11135.5372916667</v>
      </c>
      <c r="E21" s="471">
        <v>107.64262648008599</v>
      </c>
      <c r="F21" s="471">
        <v>85.0618374558304</v>
      </c>
      <c r="G21" s="469"/>
    </row>
    <row r="22" spans="1:7" ht="25.5" hidden="1">
      <c r="A22" s="293" t="s">
        <v>207</v>
      </c>
      <c r="B22" s="292" t="s">
        <v>208</v>
      </c>
      <c r="C22" s="470">
        <v>65.019505851755497</v>
      </c>
      <c r="D22" s="470">
        <v>508.86217279476699</v>
      </c>
      <c r="E22" s="471">
        <v>131.47872933308599</v>
      </c>
      <c r="F22" s="471">
        <v>68.403549706687002</v>
      </c>
      <c r="G22" s="469"/>
    </row>
    <row r="23" spans="1:7" ht="15" hidden="1">
      <c r="A23" s="293" t="s">
        <v>209</v>
      </c>
      <c r="B23" s="292" t="s">
        <v>15</v>
      </c>
      <c r="C23" s="470">
        <v>1200</v>
      </c>
      <c r="D23" s="470">
        <v>6687</v>
      </c>
      <c r="E23" s="471">
        <v>188.08777429467099</v>
      </c>
      <c r="F23" s="471">
        <v>116.62016044646001</v>
      </c>
      <c r="G23" s="469"/>
    </row>
    <row r="24" spans="1:7" ht="25.5" hidden="1">
      <c r="A24" s="293" t="s">
        <v>210</v>
      </c>
      <c r="B24" s="292" t="s">
        <v>211</v>
      </c>
      <c r="C24" s="470">
        <v>31.965133446905099</v>
      </c>
      <c r="D24" s="470">
        <v>326.12138557637701</v>
      </c>
      <c r="E24" s="471">
        <v>79.274116523400195</v>
      </c>
      <c r="F24" s="471">
        <v>67.398917542183995</v>
      </c>
      <c r="G24" s="469"/>
    </row>
    <row r="25" spans="1:7" ht="38.25" hidden="1">
      <c r="A25" s="293" t="s">
        <v>212</v>
      </c>
      <c r="B25" s="292" t="s">
        <v>15</v>
      </c>
      <c r="C25" s="470">
        <v>2682</v>
      </c>
      <c r="D25" s="470">
        <v>23673</v>
      </c>
      <c r="E25" s="471">
        <v>105.673758865248</v>
      </c>
      <c r="F25" s="471">
        <v>76.214545571617094</v>
      </c>
      <c r="G25" s="469"/>
    </row>
    <row r="26" spans="1:7" ht="25.5" hidden="1">
      <c r="A26" s="293" t="s">
        <v>213</v>
      </c>
      <c r="B26" s="292" t="s">
        <v>214</v>
      </c>
      <c r="C26" s="470">
        <v>70</v>
      </c>
      <c r="D26" s="470">
        <v>497.8</v>
      </c>
      <c r="E26" s="471">
        <v>140</v>
      </c>
      <c r="F26" s="471">
        <v>101.79959100204501</v>
      </c>
      <c r="G26" s="469"/>
    </row>
    <row r="27" spans="1:7" ht="25.5" hidden="1">
      <c r="A27" s="293" t="s">
        <v>215</v>
      </c>
      <c r="B27" s="292" t="s">
        <v>216</v>
      </c>
      <c r="C27" s="470">
        <v>44000</v>
      </c>
      <c r="D27" s="470">
        <v>364008</v>
      </c>
      <c r="E27" s="471">
        <v>177.64857881136999</v>
      </c>
      <c r="F27" s="471">
        <v>95.240437573096699</v>
      </c>
      <c r="G27" s="469"/>
    </row>
    <row r="28" spans="1:7" ht="25.5" hidden="1">
      <c r="A28" s="293" t="s">
        <v>217</v>
      </c>
      <c r="B28" s="292" t="s">
        <v>24</v>
      </c>
      <c r="C28" s="470">
        <v>8642</v>
      </c>
      <c r="D28" s="470">
        <v>56583</v>
      </c>
      <c r="E28" s="471">
        <v>220.346761856196</v>
      </c>
      <c r="F28" s="471">
        <v>96.051537116569605</v>
      </c>
      <c r="G28" s="469"/>
    </row>
    <row r="29" spans="1:7" ht="25.5" hidden="1">
      <c r="A29" s="293" t="s">
        <v>425</v>
      </c>
      <c r="B29" s="292" t="s">
        <v>15</v>
      </c>
      <c r="C29" s="470">
        <v>745.30648944487803</v>
      </c>
      <c r="D29" s="470">
        <v>11472.8326817826</v>
      </c>
      <c r="E29" s="471">
        <v>41.924398625429603</v>
      </c>
      <c r="F29" s="471">
        <v>70.867924528301899</v>
      </c>
      <c r="G29" s="469"/>
    </row>
    <row r="30" spans="1:7" ht="15" hidden="1">
      <c r="A30" s="293" t="s">
        <v>218</v>
      </c>
      <c r="B30" s="292" t="s">
        <v>15</v>
      </c>
      <c r="C30" s="470">
        <v>33300</v>
      </c>
      <c r="D30" s="470">
        <v>268957</v>
      </c>
      <c r="E30" s="471">
        <v>117.59305035666399</v>
      </c>
      <c r="F30" s="471">
        <v>104.170991680481</v>
      </c>
      <c r="G30" s="469"/>
    </row>
    <row r="31" spans="1:7" ht="51" hidden="1">
      <c r="A31" s="293" t="s">
        <v>76</v>
      </c>
      <c r="B31" s="292" t="s">
        <v>15</v>
      </c>
      <c r="C31" s="470">
        <v>15069.678963649199</v>
      </c>
      <c r="D31" s="470">
        <v>105363.708669536</v>
      </c>
      <c r="E31" s="471">
        <v>190.009863322531</v>
      </c>
      <c r="F31" s="471">
        <v>114.185367744123</v>
      </c>
      <c r="G31" s="469"/>
    </row>
    <row r="32" spans="1:7" ht="25.5" hidden="1">
      <c r="A32" s="293" t="s">
        <v>219</v>
      </c>
      <c r="B32" s="292" t="s">
        <v>173</v>
      </c>
      <c r="C32" s="470">
        <v>15734.211689804601</v>
      </c>
      <c r="D32" s="470">
        <v>131839.411833811</v>
      </c>
      <c r="E32" s="471">
        <v>156.63140764849501</v>
      </c>
      <c r="F32" s="471">
        <v>118.74171819788</v>
      </c>
      <c r="G32" s="469"/>
    </row>
    <row r="33" spans="1:7" ht="51" hidden="1">
      <c r="A33" s="293" t="s">
        <v>220</v>
      </c>
      <c r="B33" s="292" t="s">
        <v>15</v>
      </c>
      <c r="C33" s="470">
        <v>1870</v>
      </c>
      <c r="D33" s="470">
        <v>15005</v>
      </c>
      <c r="E33" s="471">
        <v>128.96551724137899</v>
      </c>
      <c r="F33" s="471">
        <v>125.355054302423</v>
      </c>
      <c r="G33" s="469"/>
    </row>
    <row r="34" spans="1:7" ht="48.75" hidden="1" customHeight="1">
      <c r="A34" s="293" t="s">
        <v>221</v>
      </c>
      <c r="B34" s="292" t="s">
        <v>15</v>
      </c>
      <c r="C34" s="470">
        <v>500</v>
      </c>
      <c r="D34" s="470">
        <v>4551</v>
      </c>
      <c r="E34" s="471">
        <v>85.910652920962207</v>
      </c>
      <c r="F34" s="471">
        <v>100.86436170212799</v>
      </c>
      <c r="G34" s="469"/>
    </row>
    <row r="35" spans="1:7" ht="56.25" customHeight="1">
      <c r="A35" s="291" t="s">
        <v>77</v>
      </c>
      <c r="B35" s="292" t="s">
        <v>15</v>
      </c>
      <c r="C35" s="470">
        <v>458.88469827586198</v>
      </c>
      <c r="D35" s="470">
        <v>2406.1519396551698</v>
      </c>
      <c r="E35" s="471">
        <v>219.04761904761901</v>
      </c>
      <c r="F35" s="471">
        <v>117.85400175901501</v>
      </c>
      <c r="G35" s="469"/>
    </row>
    <row r="36" spans="1:7" ht="60" customHeight="1">
      <c r="A36" s="291" t="s">
        <v>222</v>
      </c>
      <c r="B36" s="292" t="s">
        <v>15</v>
      </c>
      <c r="C36" s="470">
        <v>402.25159079784601</v>
      </c>
      <c r="D36" s="470">
        <v>3184.8269701419499</v>
      </c>
      <c r="E36" s="471">
        <v>153.84615384615401</v>
      </c>
      <c r="F36" s="471">
        <v>138.84261288908399</v>
      </c>
      <c r="G36" s="469"/>
    </row>
    <row r="37" spans="1:7" ht="20.100000000000001" customHeight="1">
      <c r="A37" s="291" t="s">
        <v>223</v>
      </c>
      <c r="B37" s="292" t="s">
        <v>208</v>
      </c>
      <c r="C37" s="470">
        <v>2201.2663215555699</v>
      </c>
      <c r="D37" s="470">
        <v>20281.7528157575</v>
      </c>
      <c r="E37" s="471">
        <v>209.15240798997399</v>
      </c>
      <c r="F37" s="471">
        <v>138.41990476399701</v>
      </c>
      <c r="G37" s="469"/>
    </row>
    <row r="38" spans="1:7" ht="32.1" customHeight="1">
      <c r="A38" s="291" t="s">
        <v>78</v>
      </c>
      <c r="B38" s="292" t="s">
        <v>174</v>
      </c>
      <c r="C38" s="470">
        <v>53.901973265435998</v>
      </c>
      <c r="D38" s="470">
        <v>772.14576702737099</v>
      </c>
      <c r="E38" s="471">
        <v>23.8095238095238</v>
      </c>
      <c r="F38" s="471">
        <v>45.621019108280301</v>
      </c>
      <c r="G38" s="469"/>
    </row>
    <row r="39" spans="1:7" ht="20.100000000000001" customHeight="1">
      <c r="A39" s="291" t="s">
        <v>79</v>
      </c>
      <c r="B39" s="292" t="s">
        <v>174</v>
      </c>
      <c r="C39" s="470">
        <v>12</v>
      </c>
      <c r="D39" s="470">
        <v>102</v>
      </c>
      <c r="E39" s="471">
        <v>120</v>
      </c>
      <c r="F39" s="471">
        <v>96.2264150943396</v>
      </c>
      <c r="G39" s="469"/>
    </row>
    <row r="40" spans="1:7" ht="45" customHeight="1">
      <c r="A40" s="291" t="s">
        <v>224</v>
      </c>
      <c r="B40" s="292" t="s">
        <v>208</v>
      </c>
      <c r="C40" s="470">
        <v>8881.3820234328196</v>
      </c>
      <c r="D40" s="470">
        <v>37487.715411966397</v>
      </c>
      <c r="E40" s="471">
        <v>170.39232764867</v>
      </c>
      <c r="F40" s="471">
        <v>110.99007928059601</v>
      </c>
    </row>
    <row r="41" spans="1:7" ht="38.25">
      <c r="A41" s="291" t="s">
        <v>225</v>
      </c>
      <c r="B41" s="292" t="s">
        <v>208</v>
      </c>
      <c r="C41" s="470">
        <v>561.77740280957403</v>
      </c>
      <c r="D41" s="470">
        <v>4132.4345750672301</v>
      </c>
      <c r="E41" s="471">
        <v>85.858242527241799</v>
      </c>
      <c r="F41" s="471">
        <v>78.889850569735401</v>
      </c>
    </row>
    <row r="42" spans="1:7" ht="20.100000000000001" customHeight="1">
      <c r="A42" s="291" t="s">
        <v>226</v>
      </c>
      <c r="B42" s="292" t="s">
        <v>23</v>
      </c>
      <c r="C42" s="470">
        <v>269.21685254027301</v>
      </c>
      <c r="D42" s="470">
        <v>2268.4446096654301</v>
      </c>
      <c r="E42" s="471">
        <v>86.466165413533801</v>
      </c>
      <c r="F42" s="471">
        <v>98.076923076923094</v>
      </c>
    </row>
    <row r="43" spans="1:7" ht="32.1" customHeight="1">
      <c r="A43" s="291" t="s">
        <v>227</v>
      </c>
      <c r="B43" s="292" t="s">
        <v>23</v>
      </c>
      <c r="C43" s="470">
        <v>0</v>
      </c>
      <c r="D43" s="470">
        <v>0</v>
      </c>
      <c r="E43" s="471">
        <v>0</v>
      </c>
      <c r="F43" s="471">
        <v>0</v>
      </c>
    </row>
    <row r="44" spans="1:7" ht="32.1" customHeight="1">
      <c r="A44" s="291" t="s">
        <v>228</v>
      </c>
      <c r="B44" s="292" t="s">
        <v>23</v>
      </c>
      <c r="C44" s="470">
        <v>80</v>
      </c>
      <c r="D44" s="470">
        <v>720</v>
      </c>
      <c r="E44" s="471">
        <v>117.64705882352899</v>
      </c>
      <c r="F44" s="471">
        <v>107.30253353204201</v>
      </c>
    </row>
    <row r="45" spans="1:7" ht="32.1" hidden="1" customHeight="1">
      <c r="A45" s="293" t="s">
        <v>229</v>
      </c>
      <c r="B45" s="292" t="s">
        <v>23</v>
      </c>
      <c r="C45" s="470">
        <v>0</v>
      </c>
      <c r="D45" s="470">
        <v>0</v>
      </c>
      <c r="E45" s="471">
        <v>0</v>
      </c>
      <c r="F45" s="471">
        <v>0</v>
      </c>
    </row>
    <row r="46" spans="1:7" ht="63.75" hidden="1">
      <c r="A46" s="293" t="s">
        <v>230</v>
      </c>
      <c r="B46" s="292" t="s">
        <v>15</v>
      </c>
      <c r="C46" s="470">
        <v>9772.3126510878301</v>
      </c>
      <c r="D46" s="470">
        <v>45179.545169666002</v>
      </c>
      <c r="E46" s="471">
        <v>527.81954887218001</v>
      </c>
      <c r="F46" s="471">
        <v>162.68985914080901</v>
      </c>
    </row>
    <row r="47" spans="1:7" ht="20.100000000000001" hidden="1" customHeight="1">
      <c r="A47" s="293" t="s">
        <v>80</v>
      </c>
      <c r="B47" s="292" t="s">
        <v>231</v>
      </c>
      <c r="C47" s="470">
        <v>268.58628081457698</v>
      </c>
      <c r="D47" s="470">
        <v>2363.3022508038598</v>
      </c>
      <c r="E47" s="471">
        <v>107.731958762887</v>
      </c>
      <c r="F47" s="471">
        <v>109.204275534442</v>
      </c>
    </row>
    <row r="48" spans="1:7" ht="20.100000000000001" hidden="1" customHeight="1">
      <c r="A48" s="293" t="s">
        <v>81</v>
      </c>
      <c r="B48" s="292" t="s">
        <v>15</v>
      </c>
      <c r="C48" s="470">
        <v>25144.512374407801</v>
      </c>
      <c r="D48" s="470">
        <v>231789.06573220601</v>
      </c>
      <c r="E48" s="471">
        <v>141.32370016772001</v>
      </c>
      <c r="F48" s="471">
        <v>95.542540307319697</v>
      </c>
    </row>
    <row r="49" spans="1:6" ht="20.100000000000001" hidden="1" customHeight="1">
      <c r="A49" s="293" t="s">
        <v>82</v>
      </c>
      <c r="B49" s="292" t="s">
        <v>232</v>
      </c>
      <c r="C49" s="470">
        <v>6037.5412363740697</v>
      </c>
      <c r="D49" s="470">
        <v>56625.8367541595</v>
      </c>
      <c r="E49" s="471">
        <v>106.088560885609</v>
      </c>
      <c r="F49" s="471">
        <v>107.43898794700701</v>
      </c>
    </row>
    <row r="50" spans="1:6" ht="30" hidden="1" customHeight="1">
      <c r="A50" s="293" t="s">
        <v>233</v>
      </c>
      <c r="B50" s="292" t="s">
        <v>208</v>
      </c>
      <c r="C50" s="470">
        <v>6340.5797101449298</v>
      </c>
      <c r="D50" s="470">
        <v>56114.163497354697</v>
      </c>
      <c r="E50" s="471">
        <v>103.43187550767399</v>
      </c>
      <c r="F50" s="471">
        <v>159.95395349526399</v>
      </c>
    </row>
    <row r="51" spans="1:6" ht="15" hidden="1">
      <c r="A51" s="474"/>
      <c r="B51" s="472"/>
      <c r="C51" s="472"/>
      <c r="D51" s="472"/>
      <c r="E51" s="472"/>
      <c r="F51" s="472"/>
    </row>
    <row r="52" spans="1:6" ht="15"/>
    <row r="53" spans="1:6" ht="15"/>
    <row r="54" spans="1:6" ht="15"/>
    <row r="55" spans="1:6" ht="15"/>
    <row r="56" spans="1:6" ht="15"/>
    <row r="57" spans="1:6" ht="15"/>
    <row r="58" spans="1:6" ht="15"/>
    <row r="59" spans="1:6" ht="15"/>
    <row r="60" spans="1:6" ht="15"/>
    <row r="61" spans="1:6" ht="15"/>
    <row r="62" spans="1:6" ht="15"/>
    <row r="63" spans="1:6" ht="15"/>
    <row r="64" spans="1:6" ht="15"/>
  </sheetData>
  <printOptions horizontalCentered="1"/>
  <pageMargins left="0.39370078740157483" right="0.39370078740157483" top="0.59055118110236227" bottom="0.62992125984251968" header="0.19685039370078741" footer="0.39370078740157483"/>
  <pageSetup paperSize="11" orientation="portrait" verticalDpi="0" r:id="rId1"/>
  <headerFooter>
    <oddFooter>&amp;L&amp;"Times New Roman,Italic"&amp;8Thông báo Tình hình Kinh tế - xã hội 9 tháng đầu năm 2019&amp;R&amp;P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/>
  </sheetPr>
  <dimension ref="A1:G64"/>
  <sheetViews>
    <sheetView workbookViewId="0">
      <selection activeCell="A28" sqref="A28"/>
    </sheetView>
  </sheetViews>
  <sheetFormatPr defaultRowHeight="18" customHeight="1"/>
  <cols>
    <col min="1" max="1" width="22.7109375" style="459" customWidth="1"/>
    <col min="2" max="2" width="8.7109375" style="459" customWidth="1"/>
    <col min="3" max="4" width="7.7109375" style="459" customWidth="1"/>
    <col min="5" max="6" width="8.7109375" style="459" customWidth="1"/>
    <col min="7" max="7" width="9.140625" style="459"/>
    <col min="8" max="8" width="14.28515625" style="459" customWidth="1"/>
    <col min="9" max="9" width="12.140625" style="459" customWidth="1"/>
    <col min="10" max="10" width="7.42578125" style="459" customWidth="1"/>
    <col min="11" max="11" width="8.5703125" style="459" customWidth="1"/>
    <col min="12" max="12" width="11.140625" style="459" customWidth="1"/>
    <col min="13" max="245" width="9.140625" style="459"/>
    <col min="246" max="246" width="33.85546875" style="459" customWidth="1"/>
    <col min="247" max="247" width="10.28515625" style="459" bestFit="1" customWidth="1"/>
    <col min="248" max="248" width="7.85546875" style="459" bestFit="1" customWidth="1"/>
    <col min="249" max="249" width="7" style="459" bestFit="1" customWidth="1"/>
    <col min="250" max="250" width="7.5703125" style="459" bestFit="1" customWidth="1"/>
    <col min="251" max="252" width="10.7109375" style="459" customWidth="1"/>
    <col min="253" max="501" width="9.140625" style="459"/>
    <col min="502" max="502" width="33.85546875" style="459" customWidth="1"/>
    <col min="503" max="503" width="10.28515625" style="459" bestFit="1" customWidth="1"/>
    <col min="504" max="504" width="7.85546875" style="459" bestFit="1" customWidth="1"/>
    <col min="505" max="505" width="7" style="459" bestFit="1" customWidth="1"/>
    <col min="506" max="506" width="7.5703125" style="459" bestFit="1" customWidth="1"/>
    <col min="507" max="508" width="10.7109375" style="459" customWidth="1"/>
    <col min="509" max="757" width="9.140625" style="459"/>
    <col min="758" max="758" width="33.85546875" style="459" customWidth="1"/>
    <col min="759" max="759" width="10.28515625" style="459" bestFit="1" customWidth="1"/>
    <col min="760" max="760" width="7.85546875" style="459" bestFit="1" customWidth="1"/>
    <col min="761" max="761" width="7" style="459" bestFit="1" customWidth="1"/>
    <col min="762" max="762" width="7.5703125" style="459" bestFit="1" customWidth="1"/>
    <col min="763" max="764" width="10.7109375" style="459" customWidth="1"/>
    <col min="765" max="1013" width="9.140625" style="459"/>
    <col min="1014" max="1014" width="33.85546875" style="459" customWidth="1"/>
    <col min="1015" max="1015" width="10.28515625" style="459" bestFit="1" customWidth="1"/>
    <col min="1016" max="1016" width="7.85546875" style="459" bestFit="1" customWidth="1"/>
    <col min="1017" max="1017" width="7" style="459" bestFit="1" customWidth="1"/>
    <col min="1018" max="1018" width="7.5703125" style="459" bestFit="1" customWidth="1"/>
    <col min="1019" max="1020" width="10.7109375" style="459" customWidth="1"/>
    <col min="1021" max="1269" width="9.140625" style="459"/>
    <col min="1270" max="1270" width="33.85546875" style="459" customWidth="1"/>
    <col min="1271" max="1271" width="10.28515625" style="459" bestFit="1" customWidth="1"/>
    <col min="1272" max="1272" width="7.85546875" style="459" bestFit="1" customWidth="1"/>
    <col min="1273" max="1273" width="7" style="459" bestFit="1" customWidth="1"/>
    <col min="1274" max="1274" width="7.5703125" style="459" bestFit="1" customWidth="1"/>
    <col min="1275" max="1276" width="10.7109375" style="459" customWidth="1"/>
    <col min="1277" max="1525" width="9.140625" style="459"/>
    <col min="1526" max="1526" width="33.85546875" style="459" customWidth="1"/>
    <col min="1527" max="1527" width="10.28515625" style="459" bestFit="1" customWidth="1"/>
    <col min="1528" max="1528" width="7.85546875" style="459" bestFit="1" customWidth="1"/>
    <col min="1529" max="1529" width="7" style="459" bestFit="1" customWidth="1"/>
    <col min="1530" max="1530" width="7.5703125" style="459" bestFit="1" customWidth="1"/>
    <col min="1531" max="1532" width="10.7109375" style="459" customWidth="1"/>
    <col min="1533" max="1781" width="9.140625" style="459"/>
    <col min="1782" max="1782" width="33.85546875" style="459" customWidth="1"/>
    <col min="1783" max="1783" width="10.28515625" style="459" bestFit="1" customWidth="1"/>
    <col min="1784" max="1784" width="7.85546875" style="459" bestFit="1" customWidth="1"/>
    <col min="1785" max="1785" width="7" style="459" bestFit="1" customWidth="1"/>
    <col min="1786" max="1786" width="7.5703125" style="459" bestFit="1" customWidth="1"/>
    <col min="1787" max="1788" width="10.7109375" style="459" customWidth="1"/>
    <col min="1789" max="2037" width="9.140625" style="459"/>
    <col min="2038" max="2038" width="33.85546875" style="459" customWidth="1"/>
    <col min="2039" max="2039" width="10.28515625" style="459" bestFit="1" customWidth="1"/>
    <col min="2040" max="2040" width="7.85546875" style="459" bestFit="1" customWidth="1"/>
    <col min="2041" max="2041" width="7" style="459" bestFit="1" customWidth="1"/>
    <col min="2042" max="2042" width="7.5703125" style="459" bestFit="1" customWidth="1"/>
    <col min="2043" max="2044" width="10.7109375" style="459" customWidth="1"/>
    <col min="2045" max="2293" width="9.140625" style="459"/>
    <col min="2294" max="2294" width="33.85546875" style="459" customWidth="1"/>
    <col min="2295" max="2295" width="10.28515625" style="459" bestFit="1" customWidth="1"/>
    <col min="2296" max="2296" width="7.85546875" style="459" bestFit="1" customWidth="1"/>
    <col min="2297" max="2297" width="7" style="459" bestFit="1" customWidth="1"/>
    <col min="2298" max="2298" width="7.5703125" style="459" bestFit="1" customWidth="1"/>
    <col min="2299" max="2300" width="10.7109375" style="459" customWidth="1"/>
    <col min="2301" max="2549" width="9.140625" style="459"/>
    <col min="2550" max="2550" width="33.85546875" style="459" customWidth="1"/>
    <col min="2551" max="2551" width="10.28515625" style="459" bestFit="1" customWidth="1"/>
    <col min="2552" max="2552" width="7.85546875" style="459" bestFit="1" customWidth="1"/>
    <col min="2553" max="2553" width="7" style="459" bestFit="1" customWidth="1"/>
    <col min="2554" max="2554" width="7.5703125" style="459" bestFit="1" customWidth="1"/>
    <col min="2555" max="2556" width="10.7109375" style="459" customWidth="1"/>
    <col min="2557" max="2805" width="9.140625" style="459"/>
    <col min="2806" max="2806" width="33.85546875" style="459" customWidth="1"/>
    <col min="2807" max="2807" width="10.28515625" style="459" bestFit="1" customWidth="1"/>
    <col min="2808" max="2808" width="7.85546875" style="459" bestFit="1" customWidth="1"/>
    <col min="2809" max="2809" width="7" style="459" bestFit="1" customWidth="1"/>
    <col min="2810" max="2810" width="7.5703125" style="459" bestFit="1" customWidth="1"/>
    <col min="2811" max="2812" width="10.7109375" style="459" customWidth="1"/>
    <col min="2813" max="3061" width="9.140625" style="459"/>
    <col min="3062" max="3062" width="33.85546875" style="459" customWidth="1"/>
    <col min="3063" max="3063" width="10.28515625" style="459" bestFit="1" customWidth="1"/>
    <col min="3064" max="3064" width="7.85546875" style="459" bestFit="1" customWidth="1"/>
    <col min="3065" max="3065" width="7" style="459" bestFit="1" customWidth="1"/>
    <col min="3066" max="3066" width="7.5703125" style="459" bestFit="1" customWidth="1"/>
    <col min="3067" max="3068" width="10.7109375" style="459" customWidth="1"/>
    <col min="3069" max="3317" width="9.140625" style="459"/>
    <col min="3318" max="3318" width="33.85546875" style="459" customWidth="1"/>
    <col min="3319" max="3319" width="10.28515625" style="459" bestFit="1" customWidth="1"/>
    <col min="3320" max="3320" width="7.85546875" style="459" bestFit="1" customWidth="1"/>
    <col min="3321" max="3321" width="7" style="459" bestFit="1" customWidth="1"/>
    <col min="3322" max="3322" width="7.5703125" style="459" bestFit="1" customWidth="1"/>
    <col min="3323" max="3324" width="10.7109375" style="459" customWidth="1"/>
    <col min="3325" max="3573" width="9.140625" style="459"/>
    <col min="3574" max="3574" width="33.85546875" style="459" customWidth="1"/>
    <col min="3575" max="3575" width="10.28515625" style="459" bestFit="1" customWidth="1"/>
    <col min="3576" max="3576" width="7.85546875" style="459" bestFit="1" customWidth="1"/>
    <col min="3577" max="3577" width="7" style="459" bestFit="1" customWidth="1"/>
    <col min="3578" max="3578" width="7.5703125" style="459" bestFit="1" customWidth="1"/>
    <col min="3579" max="3580" width="10.7109375" style="459" customWidth="1"/>
    <col min="3581" max="3829" width="9.140625" style="459"/>
    <col min="3830" max="3830" width="33.85546875" style="459" customWidth="1"/>
    <col min="3831" max="3831" width="10.28515625" style="459" bestFit="1" customWidth="1"/>
    <col min="3832" max="3832" width="7.85546875" style="459" bestFit="1" customWidth="1"/>
    <col min="3833" max="3833" width="7" style="459" bestFit="1" customWidth="1"/>
    <col min="3834" max="3834" width="7.5703125" style="459" bestFit="1" customWidth="1"/>
    <col min="3835" max="3836" width="10.7109375" style="459" customWidth="1"/>
    <col min="3837" max="4085" width="9.140625" style="459"/>
    <col min="4086" max="4086" width="33.85546875" style="459" customWidth="1"/>
    <col min="4087" max="4087" width="10.28515625" style="459" bestFit="1" customWidth="1"/>
    <col min="4088" max="4088" width="7.85546875" style="459" bestFit="1" customWidth="1"/>
    <col min="4089" max="4089" width="7" style="459" bestFit="1" customWidth="1"/>
    <col min="4090" max="4090" width="7.5703125" style="459" bestFit="1" customWidth="1"/>
    <col min="4091" max="4092" width="10.7109375" style="459" customWidth="1"/>
    <col min="4093" max="4341" width="9.140625" style="459"/>
    <col min="4342" max="4342" width="33.85546875" style="459" customWidth="1"/>
    <col min="4343" max="4343" width="10.28515625" style="459" bestFit="1" customWidth="1"/>
    <col min="4344" max="4344" width="7.85546875" style="459" bestFit="1" customWidth="1"/>
    <col min="4345" max="4345" width="7" style="459" bestFit="1" customWidth="1"/>
    <col min="4346" max="4346" width="7.5703125" style="459" bestFit="1" customWidth="1"/>
    <col min="4347" max="4348" width="10.7109375" style="459" customWidth="1"/>
    <col min="4349" max="4597" width="9.140625" style="459"/>
    <col min="4598" max="4598" width="33.85546875" style="459" customWidth="1"/>
    <col min="4599" max="4599" width="10.28515625" style="459" bestFit="1" customWidth="1"/>
    <col min="4600" max="4600" width="7.85546875" style="459" bestFit="1" customWidth="1"/>
    <col min="4601" max="4601" width="7" style="459" bestFit="1" customWidth="1"/>
    <col min="4602" max="4602" width="7.5703125" style="459" bestFit="1" customWidth="1"/>
    <col min="4603" max="4604" width="10.7109375" style="459" customWidth="1"/>
    <col min="4605" max="4853" width="9.140625" style="459"/>
    <col min="4854" max="4854" width="33.85546875" style="459" customWidth="1"/>
    <col min="4855" max="4855" width="10.28515625" style="459" bestFit="1" customWidth="1"/>
    <col min="4856" max="4856" width="7.85546875" style="459" bestFit="1" customWidth="1"/>
    <col min="4857" max="4857" width="7" style="459" bestFit="1" customWidth="1"/>
    <col min="4858" max="4858" width="7.5703125" style="459" bestFit="1" customWidth="1"/>
    <col min="4859" max="4860" width="10.7109375" style="459" customWidth="1"/>
    <col min="4861" max="5109" width="9.140625" style="459"/>
    <col min="5110" max="5110" width="33.85546875" style="459" customWidth="1"/>
    <col min="5111" max="5111" width="10.28515625" style="459" bestFit="1" customWidth="1"/>
    <col min="5112" max="5112" width="7.85546875" style="459" bestFit="1" customWidth="1"/>
    <col min="5113" max="5113" width="7" style="459" bestFit="1" customWidth="1"/>
    <col min="5114" max="5114" width="7.5703125" style="459" bestFit="1" customWidth="1"/>
    <col min="5115" max="5116" width="10.7109375" style="459" customWidth="1"/>
    <col min="5117" max="5365" width="9.140625" style="459"/>
    <col min="5366" max="5366" width="33.85546875" style="459" customWidth="1"/>
    <col min="5367" max="5367" width="10.28515625" style="459" bestFit="1" customWidth="1"/>
    <col min="5368" max="5368" width="7.85546875" style="459" bestFit="1" customWidth="1"/>
    <col min="5369" max="5369" width="7" style="459" bestFit="1" customWidth="1"/>
    <col min="5370" max="5370" width="7.5703125" style="459" bestFit="1" customWidth="1"/>
    <col min="5371" max="5372" width="10.7109375" style="459" customWidth="1"/>
    <col min="5373" max="5621" width="9.140625" style="459"/>
    <col min="5622" max="5622" width="33.85546875" style="459" customWidth="1"/>
    <col min="5623" max="5623" width="10.28515625" style="459" bestFit="1" customWidth="1"/>
    <col min="5624" max="5624" width="7.85546875" style="459" bestFit="1" customWidth="1"/>
    <col min="5625" max="5625" width="7" style="459" bestFit="1" customWidth="1"/>
    <col min="5626" max="5626" width="7.5703125" style="459" bestFit="1" customWidth="1"/>
    <col min="5627" max="5628" width="10.7109375" style="459" customWidth="1"/>
    <col min="5629" max="5877" width="9.140625" style="459"/>
    <col min="5878" max="5878" width="33.85546875" style="459" customWidth="1"/>
    <col min="5879" max="5879" width="10.28515625" style="459" bestFit="1" customWidth="1"/>
    <col min="5880" max="5880" width="7.85546875" style="459" bestFit="1" customWidth="1"/>
    <col min="5881" max="5881" width="7" style="459" bestFit="1" customWidth="1"/>
    <col min="5882" max="5882" width="7.5703125" style="459" bestFit="1" customWidth="1"/>
    <col min="5883" max="5884" width="10.7109375" style="459" customWidth="1"/>
    <col min="5885" max="6133" width="9.140625" style="459"/>
    <col min="6134" max="6134" width="33.85546875" style="459" customWidth="1"/>
    <col min="6135" max="6135" width="10.28515625" style="459" bestFit="1" customWidth="1"/>
    <col min="6136" max="6136" width="7.85546875" style="459" bestFit="1" customWidth="1"/>
    <col min="6137" max="6137" width="7" style="459" bestFit="1" customWidth="1"/>
    <col min="6138" max="6138" width="7.5703125" style="459" bestFit="1" customWidth="1"/>
    <col min="6139" max="6140" width="10.7109375" style="459" customWidth="1"/>
    <col min="6141" max="6389" width="9.140625" style="459"/>
    <col min="6390" max="6390" width="33.85546875" style="459" customWidth="1"/>
    <col min="6391" max="6391" width="10.28515625" style="459" bestFit="1" customWidth="1"/>
    <col min="6392" max="6392" width="7.85546875" style="459" bestFit="1" customWidth="1"/>
    <col min="6393" max="6393" width="7" style="459" bestFit="1" customWidth="1"/>
    <col min="6394" max="6394" width="7.5703125" style="459" bestFit="1" customWidth="1"/>
    <col min="6395" max="6396" width="10.7109375" style="459" customWidth="1"/>
    <col min="6397" max="6645" width="9.140625" style="459"/>
    <col min="6646" max="6646" width="33.85546875" style="459" customWidth="1"/>
    <col min="6647" max="6647" width="10.28515625" style="459" bestFit="1" customWidth="1"/>
    <col min="6648" max="6648" width="7.85546875" style="459" bestFit="1" customWidth="1"/>
    <col min="6649" max="6649" width="7" style="459" bestFit="1" customWidth="1"/>
    <col min="6650" max="6650" width="7.5703125" style="459" bestFit="1" customWidth="1"/>
    <col min="6651" max="6652" width="10.7109375" style="459" customWidth="1"/>
    <col min="6653" max="6901" width="9.140625" style="459"/>
    <col min="6902" max="6902" width="33.85546875" style="459" customWidth="1"/>
    <col min="6903" max="6903" width="10.28515625" style="459" bestFit="1" customWidth="1"/>
    <col min="6904" max="6904" width="7.85546875" style="459" bestFit="1" customWidth="1"/>
    <col min="6905" max="6905" width="7" style="459" bestFit="1" customWidth="1"/>
    <col min="6906" max="6906" width="7.5703125" style="459" bestFit="1" customWidth="1"/>
    <col min="6907" max="6908" width="10.7109375" style="459" customWidth="1"/>
    <col min="6909" max="7157" width="9.140625" style="459"/>
    <col min="7158" max="7158" width="33.85546875" style="459" customWidth="1"/>
    <col min="7159" max="7159" width="10.28515625" style="459" bestFit="1" customWidth="1"/>
    <col min="7160" max="7160" width="7.85546875" style="459" bestFit="1" customWidth="1"/>
    <col min="7161" max="7161" width="7" style="459" bestFit="1" customWidth="1"/>
    <col min="7162" max="7162" width="7.5703125" style="459" bestFit="1" customWidth="1"/>
    <col min="7163" max="7164" width="10.7109375" style="459" customWidth="1"/>
    <col min="7165" max="7413" width="9.140625" style="459"/>
    <col min="7414" max="7414" width="33.85546875" style="459" customWidth="1"/>
    <col min="7415" max="7415" width="10.28515625" style="459" bestFit="1" customWidth="1"/>
    <col min="7416" max="7416" width="7.85546875" style="459" bestFit="1" customWidth="1"/>
    <col min="7417" max="7417" width="7" style="459" bestFit="1" customWidth="1"/>
    <col min="7418" max="7418" width="7.5703125" style="459" bestFit="1" customWidth="1"/>
    <col min="7419" max="7420" width="10.7109375" style="459" customWidth="1"/>
    <col min="7421" max="7669" width="9.140625" style="459"/>
    <col min="7670" max="7670" width="33.85546875" style="459" customWidth="1"/>
    <col min="7671" max="7671" width="10.28515625" style="459" bestFit="1" customWidth="1"/>
    <col min="7672" max="7672" width="7.85546875" style="459" bestFit="1" customWidth="1"/>
    <col min="7673" max="7673" width="7" style="459" bestFit="1" customWidth="1"/>
    <col min="7674" max="7674" width="7.5703125" style="459" bestFit="1" customWidth="1"/>
    <col min="7675" max="7676" width="10.7109375" style="459" customWidth="1"/>
    <col min="7677" max="7925" width="9.140625" style="459"/>
    <col min="7926" max="7926" width="33.85546875" style="459" customWidth="1"/>
    <col min="7927" max="7927" width="10.28515625" style="459" bestFit="1" customWidth="1"/>
    <col min="7928" max="7928" width="7.85546875" style="459" bestFit="1" customWidth="1"/>
    <col min="7929" max="7929" width="7" style="459" bestFit="1" customWidth="1"/>
    <col min="7930" max="7930" width="7.5703125" style="459" bestFit="1" customWidth="1"/>
    <col min="7931" max="7932" width="10.7109375" style="459" customWidth="1"/>
    <col min="7933" max="8181" width="9.140625" style="459"/>
    <col min="8182" max="8182" width="33.85546875" style="459" customWidth="1"/>
    <col min="8183" max="8183" width="10.28515625" style="459" bestFit="1" customWidth="1"/>
    <col min="8184" max="8184" width="7.85546875" style="459" bestFit="1" customWidth="1"/>
    <col min="8185" max="8185" width="7" style="459" bestFit="1" customWidth="1"/>
    <col min="8186" max="8186" width="7.5703125" style="459" bestFit="1" customWidth="1"/>
    <col min="8187" max="8188" width="10.7109375" style="459" customWidth="1"/>
    <col min="8189" max="8437" width="9.140625" style="459"/>
    <col min="8438" max="8438" width="33.85546875" style="459" customWidth="1"/>
    <col min="8439" max="8439" width="10.28515625" style="459" bestFit="1" customWidth="1"/>
    <col min="8440" max="8440" width="7.85546875" style="459" bestFit="1" customWidth="1"/>
    <col min="8441" max="8441" width="7" style="459" bestFit="1" customWidth="1"/>
    <col min="8442" max="8442" width="7.5703125" style="459" bestFit="1" customWidth="1"/>
    <col min="8443" max="8444" width="10.7109375" style="459" customWidth="1"/>
    <col min="8445" max="8693" width="9.140625" style="459"/>
    <col min="8694" max="8694" width="33.85546875" style="459" customWidth="1"/>
    <col min="8695" max="8695" width="10.28515625" style="459" bestFit="1" customWidth="1"/>
    <col min="8696" max="8696" width="7.85546875" style="459" bestFit="1" customWidth="1"/>
    <col min="8697" max="8697" width="7" style="459" bestFit="1" customWidth="1"/>
    <col min="8698" max="8698" width="7.5703125" style="459" bestFit="1" customWidth="1"/>
    <col min="8699" max="8700" width="10.7109375" style="459" customWidth="1"/>
    <col min="8701" max="8949" width="9.140625" style="459"/>
    <col min="8950" max="8950" width="33.85546875" style="459" customWidth="1"/>
    <col min="8951" max="8951" width="10.28515625" style="459" bestFit="1" customWidth="1"/>
    <col min="8952" max="8952" width="7.85546875" style="459" bestFit="1" customWidth="1"/>
    <col min="8953" max="8953" width="7" style="459" bestFit="1" customWidth="1"/>
    <col min="8954" max="8954" width="7.5703125" style="459" bestFit="1" customWidth="1"/>
    <col min="8955" max="8956" width="10.7109375" style="459" customWidth="1"/>
    <col min="8957" max="9205" width="9.140625" style="459"/>
    <col min="9206" max="9206" width="33.85546875" style="459" customWidth="1"/>
    <col min="9207" max="9207" width="10.28515625" style="459" bestFit="1" customWidth="1"/>
    <col min="9208" max="9208" width="7.85546875" style="459" bestFit="1" customWidth="1"/>
    <col min="9209" max="9209" width="7" style="459" bestFit="1" customWidth="1"/>
    <col min="9210" max="9210" width="7.5703125" style="459" bestFit="1" customWidth="1"/>
    <col min="9211" max="9212" width="10.7109375" style="459" customWidth="1"/>
    <col min="9213" max="9461" width="9.140625" style="459"/>
    <col min="9462" max="9462" width="33.85546875" style="459" customWidth="1"/>
    <col min="9463" max="9463" width="10.28515625" style="459" bestFit="1" customWidth="1"/>
    <col min="9464" max="9464" width="7.85546875" style="459" bestFit="1" customWidth="1"/>
    <col min="9465" max="9465" width="7" style="459" bestFit="1" customWidth="1"/>
    <col min="9466" max="9466" width="7.5703125" style="459" bestFit="1" customWidth="1"/>
    <col min="9467" max="9468" width="10.7109375" style="459" customWidth="1"/>
    <col min="9469" max="9717" width="9.140625" style="459"/>
    <col min="9718" max="9718" width="33.85546875" style="459" customWidth="1"/>
    <col min="9719" max="9719" width="10.28515625" style="459" bestFit="1" customWidth="1"/>
    <col min="9720" max="9720" width="7.85546875" style="459" bestFit="1" customWidth="1"/>
    <col min="9721" max="9721" width="7" style="459" bestFit="1" customWidth="1"/>
    <col min="9722" max="9722" width="7.5703125" style="459" bestFit="1" customWidth="1"/>
    <col min="9723" max="9724" width="10.7109375" style="459" customWidth="1"/>
    <col min="9725" max="9973" width="9.140625" style="459"/>
    <col min="9974" max="9974" width="33.85546875" style="459" customWidth="1"/>
    <col min="9975" max="9975" width="10.28515625" style="459" bestFit="1" customWidth="1"/>
    <col min="9976" max="9976" width="7.85546875" style="459" bestFit="1" customWidth="1"/>
    <col min="9977" max="9977" width="7" style="459" bestFit="1" customWidth="1"/>
    <col min="9978" max="9978" width="7.5703125" style="459" bestFit="1" customWidth="1"/>
    <col min="9979" max="9980" width="10.7109375" style="459" customWidth="1"/>
    <col min="9981" max="10229" width="9.140625" style="459"/>
    <col min="10230" max="10230" width="33.85546875" style="459" customWidth="1"/>
    <col min="10231" max="10231" width="10.28515625" style="459" bestFit="1" customWidth="1"/>
    <col min="10232" max="10232" width="7.85546875" style="459" bestFit="1" customWidth="1"/>
    <col min="10233" max="10233" width="7" style="459" bestFit="1" customWidth="1"/>
    <col min="10234" max="10234" width="7.5703125" style="459" bestFit="1" customWidth="1"/>
    <col min="10235" max="10236" width="10.7109375" style="459" customWidth="1"/>
    <col min="10237" max="10485" width="9.140625" style="459"/>
    <col min="10486" max="10486" width="33.85546875" style="459" customWidth="1"/>
    <col min="10487" max="10487" width="10.28515625" style="459" bestFit="1" customWidth="1"/>
    <col min="10488" max="10488" width="7.85546875" style="459" bestFit="1" customWidth="1"/>
    <col min="10489" max="10489" width="7" style="459" bestFit="1" customWidth="1"/>
    <col min="10490" max="10490" width="7.5703125" style="459" bestFit="1" customWidth="1"/>
    <col min="10491" max="10492" width="10.7109375" style="459" customWidth="1"/>
    <col min="10493" max="10741" width="9.140625" style="459"/>
    <col min="10742" max="10742" width="33.85546875" style="459" customWidth="1"/>
    <col min="10743" max="10743" width="10.28515625" style="459" bestFit="1" customWidth="1"/>
    <col min="10744" max="10744" width="7.85546875" style="459" bestFit="1" customWidth="1"/>
    <col min="10745" max="10745" width="7" style="459" bestFit="1" customWidth="1"/>
    <col min="10746" max="10746" width="7.5703125" style="459" bestFit="1" customWidth="1"/>
    <col min="10747" max="10748" width="10.7109375" style="459" customWidth="1"/>
    <col min="10749" max="10997" width="9.140625" style="459"/>
    <col min="10998" max="10998" width="33.85546875" style="459" customWidth="1"/>
    <col min="10999" max="10999" width="10.28515625" style="459" bestFit="1" customWidth="1"/>
    <col min="11000" max="11000" width="7.85546875" style="459" bestFit="1" customWidth="1"/>
    <col min="11001" max="11001" width="7" style="459" bestFit="1" customWidth="1"/>
    <col min="11002" max="11002" width="7.5703125" style="459" bestFit="1" customWidth="1"/>
    <col min="11003" max="11004" width="10.7109375" style="459" customWidth="1"/>
    <col min="11005" max="11253" width="9.140625" style="459"/>
    <col min="11254" max="11254" width="33.85546875" style="459" customWidth="1"/>
    <col min="11255" max="11255" width="10.28515625" style="459" bestFit="1" customWidth="1"/>
    <col min="11256" max="11256" width="7.85546875" style="459" bestFit="1" customWidth="1"/>
    <col min="11257" max="11257" width="7" style="459" bestFit="1" customWidth="1"/>
    <col min="11258" max="11258" width="7.5703125" style="459" bestFit="1" customWidth="1"/>
    <col min="11259" max="11260" width="10.7109375" style="459" customWidth="1"/>
    <col min="11261" max="11509" width="9.140625" style="459"/>
    <col min="11510" max="11510" width="33.85546875" style="459" customWidth="1"/>
    <col min="11511" max="11511" width="10.28515625" style="459" bestFit="1" customWidth="1"/>
    <col min="11512" max="11512" width="7.85546875" style="459" bestFit="1" customWidth="1"/>
    <col min="11513" max="11513" width="7" style="459" bestFit="1" customWidth="1"/>
    <col min="11514" max="11514" width="7.5703125" style="459" bestFit="1" customWidth="1"/>
    <col min="11515" max="11516" width="10.7109375" style="459" customWidth="1"/>
    <col min="11517" max="11765" width="9.140625" style="459"/>
    <col min="11766" max="11766" width="33.85546875" style="459" customWidth="1"/>
    <col min="11767" max="11767" width="10.28515625" style="459" bestFit="1" customWidth="1"/>
    <col min="11768" max="11768" width="7.85546875" style="459" bestFit="1" customWidth="1"/>
    <col min="11769" max="11769" width="7" style="459" bestFit="1" customWidth="1"/>
    <col min="11770" max="11770" width="7.5703125" style="459" bestFit="1" customWidth="1"/>
    <col min="11771" max="11772" width="10.7109375" style="459" customWidth="1"/>
    <col min="11773" max="12021" width="9.140625" style="459"/>
    <col min="12022" max="12022" width="33.85546875" style="459" customWidth="1"/>
    <col min="12023" max="12023" width="10.28515625" style="459" bestFit="1" customWidth="1"/>
    <col min="12024" max="12024" width="7.85546875" style="459" bestFit="1" customWidth="1"/>
    <col min="12025" max="12025" width="7" style="459" bestFit="1" customWidth="1"/>
    <col min="12026" max="12026" width="7.5703125" style="459" bestFit="1" customWidth="1"/>
    <col min="12027" max="12028" width="10.7109375" style="459" customWidth="1"/>
    <col min="12029" max="12277" width="9.140625" style="459"/>
    <col min="12278" max="12278" width="33.85546875" style="459" customWidth="1"/>
    <col min="12279" max="12279" width="10.28515625" style="459" bestFit="1" customWidth="1"/>
    <col min="12280" max="12280" width="7.85546875" style="459" bestFit="1" customWidth="1"/>
    <col min="12281" max="12281" width="7" style="459" bestFit="1" customWidth="1"/>
    <col min="12282" max="12282" width="7.5703125" style="459" bestFit="1" customWidth="1"/>
    <col min="12283" max="12284" width="10.7109375" style="459" customWidth="1"/>
    <col min="12285" max="12533" width="9.140625" style="459"/>
    <col min="12534" max="12534" width="33.85546875" style="459" customWidth="1"/>
    <col min="12535" max="12535" width="10.28515625" style="459" bestFit="1" customWidth="1"/>
    <col min="12536" max="12536" width="7.85546875" style="459" bestFit="1" customWidth="1"/>
    <col min="12537" max="12537" width="7" style="459" bestFit="1" customWidth="1"/>
    <col min="12538" max="12538" width="7.5703125" style="459" bestFit="1" customWidth="1"/>
    <col min="12539" max="12540" width="10.7109375" style="459" customWidth="1"/>
    <col min="12541" max="12789" width="9.140625" style="459"/>
    <col min="12790" max="12790" width="33.85546875" style="459" customWidth="1"/>
    <col min="12791" max="12791" width="10.28515625" style="459" bestFit="1" customWidth="1"/>
    <col min="12792" max="12792" width="7.85546875" style="459" bestFit="1" customWidth="1"/>
    <col min="12793" max="12793" width="7" style="459" bestFit="1" customWidth="1"/>
    <col min="12794" max="12794" width="7.5703125" style="459" bestFit="1" customWidth="1"/>
    <col min="12795" max="12796" width="10.7109375" style="459" customWidth="1"/>
    <col min="12797" max="13045" width="9.140625" style="459"/>
    <col min="13046" max="13046" width="33.85546875" style="459" customWidth="1"/>
    <col min="13047" max="13047" width="10.28515625" style="459" bestFit="1" customWidth="1"/>
    <col min="13048" max="13048" width="7.85546875" style="459" bestFit="1" customWidth="1"/>
    <col min="13049" max="13049" width="7" style="459" bestFit="1" customWidth="1"/>
    <col min="13050" max="13050" width="7.5703125" style="459" bestFit="1" customWidth="1"/>
    <col min="13051" max="13052" width="10.7109375" style="459" customWidth="1"/>
    <col min="13053" max="13301" width="9.140625" style="459"/>
    <col min="13302" max="13302" width="33.85546875" style="459" customWidth="1"/>
    <col min="13303" max="13303" width="10.28515625" style="459" bestFit="1" customWidth="1"/>
    <col min="13304" max="13304" width="7.85546875" style="459" bestFit="1" customWidth="1"/>
    <col min="13305" max="13305" width="7" style="459" bestFit="1" customWidth="1"/>
    <col min="13306" max="13306" width="7.5703125" style="459" bestFit="1" customWidth="1"/>
    <col min="13307" max="13308" width="10.7109375" style="459" customWidth="1"/>
    <col min="13309" max="13557" width="9.140625" style="459"/>
    <col min="13558" max="13558" width="33.85546875" style="459" customWidth="1"/>
    <col min="13559" max="13559" width="10.28515625" style="459" bestFit="1" customWidth="1"/>
    <col min="13560" max="13560" width="7.85546875" style="459" bestFit="1" customWidth="1"/>
    <col min="13561" max="13561" width="7" style="459" bestFit="1" customWidth="1"/>
    <col min="13562" max="13562" width="7.5703125" style="459" bestFit="1" customWidth="1"/>
    <col min="13563" max="13564" width="10.7109375" style="459" customWidth="1"/>
    <col min="13565" max="13813" width="9.140625" style="459"/>
    <col min="13814" max="13814" width="33.85546875" style="459" customWidth="1"/>
    <col min="13815" max="13815" width="10.28515625" style="459" bestFit="1" customWidth="1"/>
    <col min="13816" max="13816" width="7.85546875" style="459" bestFit="1" customWidth="1"/>
    <col min="13817" max="13817" width="7" style="459" bestFit="1" customWidth="1"/>
    <col min="13818" max="13818" width="7.5703125" style="459" bestFit="1" customWidth="1"/>
    <col min="13819" max="13820" width="10.7109375" style="459" customWidth="1"/>
    <col min="13821" max="14069" width="9.140625" style="459"/>
    <col min="14070" max="14070" width="33.85546875" style="459" customWidth="1"/>
    <col min="14071" max="14071" width="10.28515625" style="459" bestFit="1" customWidth="1"/>
    <col min="14072" max="14072" width="7.85546875" style="459" bestFit="1" customWidth="1"/>
    <col min="14073" max="14073" width="7" style="459" bestFit="1" customWidth="1"/>
    <col min="14074" max="14074" width="7.5703125" style="459" bestFit="1" customWidth="1"/>
    <col min="14075" max="14076" width="10.7109375" style="459" customWidth="1"/>
    <col min="14077" max="14325" width="9.140625" style="459"/>
    <col min="14326" max="14326" width="33.85546875" style="459" customWidth="1"/>
    <col min="14327" max="14327" width="10.28515625" style="459" bestFit="1" customWidth="1"/>
    <col min="14328" max="14328" width="7.85546875" style="459" bestFit="1" customWidth="1"/>
    <col min="14329" max="14329" width="7" style="459" bestFit="1" customWidth="1"/>
    <col min="14330" max="14330" width="7.5703125" style="459" bestFit="1" customWidth="1"/>
    <col min="14331" max="14332" width="10.7109375" style="459" customWidth="1"/>
    <col min="14333" max="14581" width="9.140625" style="459"/>
    <col min="14582" max="14582" width="33.85546875" style="459" customWidth="1"/>
    <col min="14583" max="14583" width="10.28515625" style="459" bestFit="1" customWidth="1"/>
    <col min="14584" max="14584" width="7.85546875" style="459" bestFit="1" customWidth="1"/>
    <col min="14585" max="14585" width="7" style="459" bestFit="1" customWidth="1"/>
    <col min="14586" max="14586" width="7.5703125" style="459" bestFit="1" customWidth="1"/>
    <col min="14587" max="14588" width="10.7109375" style="459" customWidth="1"/>
    <col min="14589" max="14837" width="9.140625" style="459"/>
    <col min="14838" max="14838" width="33.85546875" style="459" customWidth="1"/>
    <col min="14839" max="14839" width="10.28515625" style="459" bestFit="1" customWidth="1"/>
    <col min="14840" max="14840" width="7.85546875" style="459" bestFit="1" customWidth="1"/>
    <col min="14841" max="14841" width="7" style="459" bestFit="1" customWidth="1"/>
    <col min="14842" max="14842" width="7.5703125" style="459" bestFit="1" customWidth="1"/>
    <col min="14843" max="14844" width="10.7109375" style="459" customWidth="1"/>
    <col min="14845" max="15093" width="9.140625" style="459"/>
    <col min="15094" max="15094" width="33.85546875" style="459" customWidth="1"/>
    <col min="15095" max="15095" width="10.28515625" style="459" bestFit="1" customWidth="1"/>
    <col min="15096" max="15096" width="7.85546875" style="459" bestFit="1" customWidth="1"/>
    <col min="15097" max="15097" width="7" style="459" bestFit="1" customWidth="1"/>
    <col min="15098" max="15098" width="7.5703125" style="459" bestFit="1" customWidth="1"/>
    <col min="15099" max="15100" width="10.7109375" style="459" customWidth="1"/>
    <col min="15101" max="15349" width="9.140625" style="459"/>
    <col min="15350" max="15350" width="33.85546875" style="459" customWidth="1"/>
    <col min="15351" max="15351" width="10.28515625" style="459" bestFit="1" customWidth="1"/>
    <col min="15352" max="15352" width="7.85546875" style="459" bestFit="1" customWidth="1"/>
    <col min="15353" max="15353" width="7" style="459" bestFit="1" customWidth="1"/>
    <col min="15354" max="15354" width="7.5703125" style="459" bestFit="1" customWidth="1"/>
    <col min="15355" max="15356" width="10.7109375" style="459" customWidth="1"/>
    <col min="15357" max="15605" width="9.140625" style="459"/>
    <col min="15606" max="15606" width="33.85546875" style="459" customWidth="1"/>
    <col min="15607" max="15607" width="10.28515625" style="459" bestFit="1" customWidth="1"/>
    <col min="15608" max="15608" width="7.85546875" style="459" bestFit="1" customWidth="1"/>
    <col min="15609" max="15609" width="7" style="459" bestFit="1" customWidth="1"/>
    <col min="15610" max="15610" width="7.5703125" style="459" bestFit="1" customWidth="1"/>
    <col min="15611" max="15612" width="10.7109375" style="459" customWidth="1"/>
    <col min="15613" max="15861" width="9.140625" style="459"/>
    <col min="15862" max="15862" width="33.85546875" style="459" customWidth="1"/>
    <col min="15863" max="15863" width="10.28515625" style="459" bestFit="1" customWidth="1"/>
    <col min="15864" max="15864" width="7.85546875" style="459" bestFit="1" customWidth="1"/>
    <col min="15865" max="15865" width="7" style="459" bestFit="1" customWidth="1"/>
    <col min="15866" max="15866" width="7.5703125" style="459" bestFit="1" customWidth="1"/>
    <col min="15867" max="15868" width="10.7109375" style="459" customWidth="1"/>
    <col min="15869" max="16117" width="9.140625" style="459"/>
    <col min="16118" max="16118" width="33.85546875" style="459" customWidth="1"/>
    <col min="16119" max="16119" width="10.28515625" style="459" bestFit="1" customWidth="1"/>
    <col min="16120" max="16120" width="7.85546875" style="459" bestFit="1" customWidth="1"/>
    <col min="16121" max="16121" width="7" style="459" bestFit="1" customWidth="1"/>
    <col min="16122" max="16122" width="7.5703125" style="459" bestFit="1" customWidth="1"/>
    <col min="16123" max="16124" width="10.7109375" style="459" customWidth="1"/>
    <col min="16125" max="16384" width="9.140625" style="459"/>
  </cols>
  <sheetData>
    <row r="1" spans="1:7" ht="15.75">
      <c r="A1" s="544" t="s">
        <v>446</v>
      </c>
      <c r="B1" s="458"/>
      <c r="C1" s="458"/>
      <c r="D1" s="458"/>
      <c r="E1" s="458"/>
      <c r="F1" s="458"/>
    </row>
    <row r="2" spans="1:7" ht="15.75">
      <c r="A2" s="754" t="s">
        <v>608</v>
      </c>
      <c r="B2" s="460"/>
    </row>
    <row r="3" spans="1:7" ht="15">
      <c r="A3" s="461"/>
      <c r="B3" s="461"/>
      <c r="F3" s="545"/>
    </row>
    <row r="4" spans="1:7" ht="20.100000000000001" customHeight="1">
      <c r="A4" s="462"/>
      <c r="B4" s="463" t="s">
        <v>422</v>
      </c>
      <c r="C4" s="463" t="s">
        <v>349</v>
      </c>
      <c r="D4" s="463" t="s">
        <v>349</v>
      </c>
      <c r="E4" s="547" t="s">
        <v>604</v>
      </c>
      <c r="F4" s="547" t="s">
        <v>610</v>
      </c>
    </row>
    <row r="5" spans="1:7" ht="15">
      <c r="A5" s="464"/>
      <c r="B5" s="465" t="s">
        <v>339</v>
      </c>
      <c r="C5" s="548" t="s">
        <v>609</v>
      </c>
      <c r="D5" s="465" t="s">
        <v>593</v>
      </c>
      <c r="E5" s="432" t="s">
        <v>361</v>
      </c>
      <c r="F5" s="432" t="s">
        <v>361</v>
      </c>
    </row>
    <row r="6" spans="1:7" ht="25.5">
      <c r="A6" s="464"/>
      <c r="B6" s="465"/>
      <c r="C6" s="465" t="s">
        <v>361</v>
      </c>
      <c r="D6" s="465" t="s">
        <v>342</v>
      </c>
      <c r="E6" s="432" t="s">
        <v>443</v>
      </c>
      <c r="F6" s="432" t="s">
        <v>443</v>
      </c>
    </row>
    <row r="7" spans="1:7" ht="39.950000000000003" customHeight="1">
      <c r="A7" s="464"/>
      <c r="B7" s="549"/>
      <c r="C7" s="466"/>
      <c r="D7" s="552">
        <v>2019</v>
      </c>
      <c r="E7" s="550" t="s">
        <v>445</v>
      </c>
      <c r="F7" s="550" t="s">
        <v>445</v>
      </c>
    </row>
    <row r="8" spans="1:7" ht="5.0999999999999996" customHeight="1">
      <c r="A8" s="464"/>
      <c r="B8" s="468"/>
      <c r="C8" s="467"/>
      <c r="D8" s="467"/>
      <c r="E8" s="467"/>
      <c r="F8" s="551"/>
      <c r="G8" s="469"/>
    </row>
    <row r="9" spans="1:7" ht="15" hidden="1">
      <c r="A9" s="343" t="s">
        <v>423</v>
      </c>
      <c r="B9" s="468"/>
      <c r="C9" s="467"/>
      <c r="D9" s="467"/>
      <c r="E9" s="467"/>
      <c r="F9" s="551"/>
      <c r="G9" s="469"/>
    </row>
    <row r="10" spans="1:7" ht="15" hidden="1">
      <c r="A10" s="473" t="s">
        <v>424</v>
      </c>
      <c r="B10" s="468"/>
      <c r="C10" s="467"/>
      <c r="D10" s="467"/>
      <c r="E10" s="467"/>
      <c r="F10" s="551"/>
      <c r="G10" s="469"/>
    </row>
    <row r="11" spans="1:7" ht="15" hidden="1">
      <c r="A11" s="293" t="s">
        <v>74</v>
      </c>
      <c r="B11" s="292" t="s">
        <v>173</v>
      </c>
      <c r="C11" s="470">
        <v>370164.77036841097</v>
      </c>
      <c r="D11" s="470">
        <v>3561815.8095566798</v>
      </c>
      <c r="E11" s="471">
        <v>95.310924183484602</v>
      </c>
      <c r="F11" s="471">
        <v>98.238355747254204</v>
      </c>
      <c r="G11" s="469"/>
    </row>
    <row r="12" spans="1:7" ht="15" hidden="1">
      <c r="A12" s="293" t="s">
        <v>75</v>
      </c>
      <c r="B12" s="292" t="s">
        <v>15</v>
      </c>
      <c r="C12" s="470">
        <v>14836.038019801999</v>
      </c>
      <c r="D12" s="470">
        <v>109753.39571244099</v>
      </c>
      <c r="E12" s="471">
        <v>106.50476339216</v>
      </c>
      <c r="F12" s="471">
        <v>115.70738867673499</v>
      </c>
      <c r="G12" s="469"/>
    </row>
    <row r="13" spans="1:7" ht="38.25" hidden="1">
      <c r="A13" s="293" t="s">
        <v>193</v>
      </c>
      <c r="B13" s="292" t="s">
        <v>15</v>
      </c>
      <c r="C13" s="470">
        <v>149949.04052700699</v>
      </c>
      <c r="D13" s="470">
        <v>1348077.5700447001</v>
      </c>
      <c r="E13" s="471">
        <v>97.341333601124703</v>
      </c>
      <c r="F13" s="471">
        <v>100.891465520111</v>
      </c>
      <c r="G13" s="469"/>
    </row>
    <row r="14" spans="1:7" ht="15" hidden="1">
      <c r="A14" s="293" t="s">
        <v>194</v>
      </c>
      <c r="B14" s="292" t="s">
        <v>195</v>
      </c>
      <c r="C14" s="470">
        <v>1894.1517128108801</v>
      </c>
      <c r="D14" s="470">
        <v>15884.546410136099</v>
      </c>
      <c r="E14" s="471">
        <v>107.246376811594</v>
      </c>
      <c r="F14" s="471">
        <v>103.261386326899</v>
      </c>
      <c r="G14" s="469"/>
    </row>
    <row r="15" spans="1:7" ht="15" hidden="1">
      <c r="A15" s="293" t="s">
        <v>196</v>
      </c>
      <c r="B15" s="292" t="s">
        <v>197</v>
      </c>
      <c r="C15" s="470">
        <v>12000</v>
      </c>
      <c r="D15" s="470">
        <v>93787</v>
      </c>
      <c r="E15" s="471">
        <v>108.039974790673</v>
      </c>
      <c r="F15" s="471">
        <v>119.486062273862</v>
      </c>
      <c r="G15" s="469"/>
    </row>
    <row r="16" spans="1:7" ht="15" hidden="1">
      <c r="A16" s="293" t="s">
        <v>198</v>
      </c>
      <c r="B16" s="292" t="s">
        <v>15</v>
      </c>
      <c r="C16" s="470">
        <v>2.6</v>
      </c>
      <c r="D16" s="470">
        <v>24.6</v>
      </c>
      <c r="E16" s="471">
        <v>59.090909090909101</v>
      </c>
      <c r="F16" s="471">
        <v>87.857142857142904</v>
      </c>
      <c r="G16" s="469"/>
    </row>
    <row r="17" spans="1:7" ht="25.5" hidden="1">
      <c r="A17" s="293" t="s">
        <v>199</v>
      </c>
      <c r="B17" s="292" t="s">
        <v>200</v>
      </c>
      <c r="C17" s="470">
        <v>2.9</v>
      </c>
      <c r="D17" s="470">
        <v>24</v>
      </c>
      <c r="E17" s="471">
        <v>120.833333333333</v>
      </c>
      <c r="F17" s="471">
        <v>80.808080808080803</v>
      </c>
      <c r="G17" s="469"/>
    </row>
    <row r="18" spans="1:7" ht="15" hidden="1">
      <c r="A18" s="293" t="s">
        <v>201</v>
      </c>
      <c r="B18" s="292" t="s">
        <v>15</v>
      </c>
      <c r="C18" s="546">
        <v>0.2</v>
      </c>
      <c r="D18" s="546">
        <v>0.92</v>
      </c>
      <c r="E18" s="471">
        <v>51.282051282051299</v>
      </c>
      <c r="F18" s="471">
        <v>74.796747967479703</v>
      </c>
      <c r="G18" s="469"/>
    </row>
    <row r="19" spans="1:7" ht="25.5" hidden="1">
      <c r="A19" s="293" t="s">
        <v>202</v>
      </c>
      <c r="B19" s="292" t="s">
        <v>203</v>
      </c>
      <c r="C19" s="470">
        <v>2799.3871670531998</v>
      </c>
      <c r="D19" s="470">
        <v>20569.978213507598</v>
      </c>
      <c r="E19" s="471">
        <v>157.51633986928101</v>
      </c>
      <c r="F19" s="471">
        <v>161.336977565198</v>
      </c>
      <c r="G19" s="469"/>
    </row>
    <row r="20" spans="1:7" ht="15" hidden="1">
      <c r="A20" s="293" t="s">
        <v>204</v>
      </c>
      <c r="B20" s="292" t="s">
        <v>203</v>
      </c>
      <c r="C20" s="470">
        <v>9253.28330206379</v>
      </c>
      <c r="D20" s="470">
        <v>93160</v>
      </c>
      <c r="E20" s="471">
        <v>120.160213618158</v>
      </c>
      <c r="F20" s="471">
        <v>136.07965638422499</v>
      </c>
      <c r="G20" s="469"/>
    </row>
    <row r="21" spans="1:7" ht="25.5" hidden="1">
      <c r="A21" s="293" t="s">
        <v>205</v>
      </c>
      <c r="B21" s="292" t="s">
        <v>206</v>
      </c>
      <c r="C21" s="470">
        <v>1156.4583333333301</v>
      </c>
      <c r="D21" s="470">
        <v>11135.5372916667</v>
      </c>
      <c r="E21" s="471">
        <v>107.64262648008599</v>
      </c>
      <c r="F21" s="471">
        <v>85.0618374558304</v>
      </c>
      <c r="G21" s="469"/>
    </row>
    <row r="22" spans="1:7" ht="25.5" hidden="1">
      <c r="A22" s="293" t="s">
        <v>207</v>
      </c>
      <c r="B22" s="292" t="s">
        <v>208</v>
      </c>
      <c r="C22" s="470">
        <v>65.019505851755497</v>
      </c>
      <c r="D22" s="470">
        <v>508.86217279476699</v>
      </c>
      <c r="E22" s="471">
        <v>131.47872933308599</v>
      </c>
      <c r="F22" s="471">
        <v>68.403549706687002</v>
      </c>
      <c r="G22" s="469"/>
    </row>
    <row r="23" spans="1:7" ht="15" hidden="1">
      <c r="A23" s="293" t="s">
        <v>209</v>
      </c>
      <c r="B23" s="292" t="s">
        <v>15</v>
      </c>
      <c r="C23" s="470">
        <v>1200</v>
      </c>
      <c r="D23" s="470">
        <v>6687</v>
      </c>
      <c r="E23" s="471">
        <v>188.08777429467099</v>
      </c>
      <c r="F23" s="471">
        <v>116.62016044646001</v>
      </c>
      <c r="G23" s="469"/>
    </row>
    <row r="24" spans="1:7" ht="25.5" hidden="1">
      <c r="A24" s="293" t="s">
        <v>210</v>
      </c>
      <c r="B24" s="292" t="s">
        <v>211</v>
      </c>
      <c r="C24" s="470">
        <v>31.965133446905099</v>
      </c>
      <c r="D24" s="470">
        <v>326.12138557637701</v>
      </c>
      <c r="E24" s="471">
        <v>79.274116523400195</v>
      </c>
      <c r="F24" s="471">
        <v>67.398917542183995</v>
      </c>
      <c r="G24" s="469"/>
    </row>
    <row r="25" spans="1:7" ht="38.25" hidden="1">
      <c r="A25" s="293" t="s">
        <v>212</v>
      </c>
      <c r="B25" s="292" t="s">
        <v>15</v>
      </c>
      <c r="C25" s="470">
        <v>2682</v>
      </c>
      <c r="D25" s="470">
        <v>23673</v>
      </c>
      <c r="E25" s="471">
        <v>105.673758865248</v>
      </c>
      <c r="F25" s="471">
        <v>76.214545571617094</v>
      </c>
      <c r="G25" s="469"/>
    </row>
    <row r="26" spans="1:7" ht="25.5" hidden="1">
      <c r="A26" s="293" t="s">
        <v>213</v>
      </c>
      <c r="B26" s="292" t="s">
        <v>214</v>
      </c>
      <c r="C26" s="470">
        <v>70</v>
      </c>
      <c r="D26" s="470">
        <v>497.8</v>
      </c>
      <c r="E26" s="471">
        <v>140</v>
      </c>
      <c r="F26" s="471">
        <v>101.79959100204501</v>
      </c>
      <c r="G26" s="469"/>
    </row>
    <row r="27" spans="1:7" ht="25.5" hidden="1">
      <c r="A27" s="293" t="s">
        <v>215</v>
      </c>
      <c r="B27" s="292" t="s">
        <v>216</v>
      </c>
      <c r="C27" s="470">
        <v>44000</v>
      </c>
      <c r="D27" s="470">
        <v>364008</v>
      </c>
      <c r="E27" s="471">
        <v>177.64857881136999</v>
      </c>
      <c r="F27" s="471">
        <v>95.240437573096699</v>
      </c>
      <c r="G27" s="469"/>
    </row>
    <row r="28" spans="1:7" ht="25.5" hidden="1">
      <c r="A28" s="293" t="s">
        <v>217</v>
      </c>
      <c r="B28" s="292" t="s">
        <v>24</v>
      </c>
      <c r="C28" s="470">
        <v>8642</v>
      </c>
      <c r="D28" s="470">
        <v>56583</v>
      </c>
      <c r="E28" s="471">
        <v>220.346761856196</v>
      </c>
      <c r="F28" s="471">
        <v>96.051537116569605</v>
      </c>
      <c r="G28" s="469"/>
    </row>
    <row r="29" spans="1:7" ht="25.5" hidden="1">
      <c r="A29" s="293" t="s">
        <v>425</v>
      </c>
      <c r="B29" s="292" t="s">
        <v>15</v>
      </c>
      <c r="C29" s="470">
        <v>745.30648944487803</v>
      </c>
      <c r="D29" s="470">
        <v>11472.8326817826</v>
      </c>
      <c r="E29" s="471">
        <v>41.924398625429603</v>
      </c>
      <c r="F29" s="471">
        <v>70.867924528301899</v>
      </c>
      <c r="G29" s="469"/>
    </row>
    <row r="30" spans="1:7" ht="15" hidden="1">
      <c r="A30" s="293" t="s">
        <v>218</v>
      </c>
      <c r="B30" s="292" t="s">
        <v>15</v>
      </c>
      <c r="C30" s="470">
        <v>33300</v>
      </c>
      <c r="D30" s="470">
        <v>268957</v>
      </c>
      <c r="E30" s="471">
        <v>117.59305035666399</v>
      </c>
      <c r="F30" s="471">
        <v>104.170991680481</v>
      </c>
      <c r="G30" s="469"/>
    </row>
    <row r="31" spans="1:7" ht="51" hidden="1">
      <c r="A31" s="293" t="s">
        <v>76</v>
      </c>
      <c r="B31" s="292" t="s">
        <v>15</v>
      </c>
      <c r="C31" s="470">
        <v>15069.678963649199</v>
      </c>
      <c r="D31" s="470">
        <v>105363.708669536</v>
      </c>
      <c r="E31" s="471">
        <v>190.009863322531</v>
      </c>
      <c r="F31" s="471">
        <v>114.185367744123</v>
      </c>
      <c r="G31" s="469"/>
    </row>
    <row r="32" spans="1:7" ht="25.5" hidden="1">
      <c r="A32" s="293" t="s">
        <v>219</v>
      </c>
      <c r="B32" s="292" t="s">
        <v>173</v>
      </c>
      <c r="C32" s="470">
        <v>15734.211689804601</v>
      </c>
      <c r="D32" s="470">
        <v>131839.411833811</v>
      </c>
      <c r="E32" s="471">
        <v>156.63140764849501</v>
      </c>
      <c r="F32" s="471">
        <v>118.74171819788</v>
      </c>
      <c r="G32" s="469"/>
    </row>
    <row r="33" spans="1:7" ht="51" hidden="1">
      <c r="A33" s="293" t="s">
        <v>220</v>
      </c>
      <c r="B33" s="292" t="s">
        <v>15</v>
      </c>
      <c r="C33" s="470">
        <v>1870</v>
      </c>
      <c r="D33" s="470">
        <v>15005</v>
      </c>
      <c r="E33" s="471">
        <v>128.96551724137899</v>
      </c>
      <c r="F33" s="471">
        <v>125.355054302423</v>
      </c>
      <c r="G33" s="469"/>
    </row>
    <row r="34" spans="1:7" ht="25.5" hidden="1">
      <c r="A34" s="778" t="s">
        <v>221</v>
      </c>
      <c r="B34" s="292" t="s">
        <v>15</v>
      </c>
      <c r="C34" s="470">
        <v>500</v>
      </c>
      <c r="D34" s="470">
        <v>4551</v>
      </c>
      <c r="E34" s="471">
        <v>85.910652920962207</v>
      </c>
      <c r="F34" s="471">
        <v>100.86436170212799</v>
      </c>
      <c r="G34" s="469"/>
    </row>
    <row r="35" spans="1:7" ht="25.5" hidden="1">
      <c r="A35" s="293" t="s">
        <v>77</v>
      </c>
      <c r="B35" s="292" t="s">
        <v>15</v>
      </c>
      <c r="C35" s="470">
        <v>458.88469827586198</v>
      </c>
      <c r="D35" s="470">
        <v>2406.1519396551698</v>
      </c>
      <c r="E35" s="471">
        <v>219.04761904761901</v>
      </c>
      <c r="F35" s="471">
        <v>117.85400175901501</v>
      </c>
      <c r="G35" s="469"/>
    </row>
    <row r="36" spans="1:7" ht="51" hidden="1">
      <c r="A36" s="293" t="s">
        <v>222</v>
      </c>
      <c r="B36" s="292" t="s">
        <v>15</v>
      </c>
      <c r="C36" s="470">
        <v>402.25159079784601</v>
      </c>
      <c r="D36" s="470">
        <v>3184.8269701419499</v>
      </c>
      <c r="E36" s="471">
        <v>153.84615384615401</v>
      </c>
      <c r="F36" s="471">
        <v>138.84261288908399</v>
      </c>
      <c r="G36" s="469"/>
    </row>
    <row r="37" spans="1:7" ht="15" hidden="1">
      <c r="A37" s="293" t="s">
        <v>223</v>
      </c>
      <c r="B37" s="292" t="s">
        <v>208</v>
      </c>
      <c r="C37" s="470">
        <v>2201.2663215555699</v>
      </c>
      <c r="D37" s="470">
        <v>20281.7528157575</v>
      </c>
      <c r="E37" s="471">
        <v>209.15240798997399</v>
      </c>
      <c r="F37" s="471">
        <v>138.41990476399701</v>
      </c>
      <c r="G37" s="469"/>
    </row>
    <row r="38" spans="1:7" ht="25.5" hidden="1">
      <c r="A38" s="293" t="s">
        <v>78</v>
      </c>
      <c r="B38" s="292" t="s">
        <v>174</v>
      </c>
      <c r="C38" s="470">
        <v>53.901973265435998</v>
      </c>
      <c r="D38" s="470">
        <v>772.14576702737099</v>
      </c>
      <c r="E38" s="471">
        <v>23.8095238095238</v>
      </c>
      <c r="F38" s="471">
        <v>45.621019108280301</v>
      </c>
      <c r="G38" s="469"/>
    </row>
    <row r="39" spans="1:7" ht="15" hidden="1">
      <c r="A39" s="293" t="s">
        <v>79</v>
      </c>
      <c r="B39" s="292" t="s">
        <v>174</v>
      </c>
      <c r="C39" s="470">
        <v>12</v>
      </c>
      <c r="D39" s="470">
        <v>102</v>
      </c>
      <c r="E39" s="471">
        <v>120</v>
      </c>
      <c r="F39" s="471">
        <v>96.2264150943396</v>
      </c>
      <c r="G39" s="469"/>
    </row>
    <row r="40" spans="1:7" ht="38.25" hidden="1">
      <c r="A40" s="293" t="s">
        <v>224</v>
      </c>
      <c r="B40" s="292" t="s">
        <v>208</v>
      </c>
      <c r="C40" s="470">
        <v>8881.3820234328196</v>
      </c>
      <c r="D40" s="470">
        <v>37487.715411966397</v>
      </c>
      <c r="E40" s="471">
        <v>170.39232764867</v>
      </c>
      <c r="F40" s="471">
        <v>110.99007928059601</v>
      </c>
    </row>
    <row r="41" spans="1:7" ht="38.25" hidden="1">
      <c r="A41" s="293" t="s">
        <v>225</v>
      </c>
      <c r="B41" s="292" t="s">
        <v>208</v>
      </c>
      <c r="C41" s="470">
        <v>561.77740280957403</v>
      </c>
      <c r="D41" s="470">
        <v>4132.4345750672301</v>
      </c>
      <c r="E41" s="471">
        <v>85.858242527241799</v>
      </c>
      <c r="F41" s="471">
        <v>78.889850569735401</v>
      </c>
    </row>
    <row r="42" spans="1:7" ht="15" hidden="1">
      <c r="A42" s="293" t="s">
        <v>226</v>
      </c>
      <c r="B42" s="292" t="s">
        <v>23</v>
      </c>
      <c r="C42" s="470">
        <v>269.21685254027301</v>
      </c>
      <c r="D42" s="470">
        <v>2268.4446096654301</v>
      </c>
      <c r="E42" s="471">
        <v>86.466165413533801</v>
      </c>
      <c r="F42" s="471">
        <v>98.076923076923094</v>
      </c>
    </row>
    <row r="43" spans="1:7" ht="25.5" hidden="1">
      <c r="A43" s="293" t="s">
        <v>227</v>
      </c>
      <c r="B43" s="292" t="s">
        <v>23</v>
      </c>
      <c r="C43" s="470">
        <v>0</v>
      </c>
      <c r="D43" s="470">
        <v>0</v>
      </c>
      <c r="E43" s="471">
        <v>0</v>
      </c>
      <c r="F43" s="471">
        <v>0</v>
      </c>
    </row>
    <row r="44" spans="1:7" ht="25.5" hidden="1">
      <c r="A44" s="293" t="s">
        <v>228</v>
      </c>
      <c r="B44" s="292" t="s">
        <v>23</v>
      </c>
      <c r="C44" s="470">
        <v>80</v>
      </c>
      <c r="D44" s="470">
        <v>720</v>
      </c>
      <c r="E44" s="471">
        <v>117.64705882352899</v>
      </c>
      <c r="F44" s="471">
        <v>107.30253353204201</v>
      </c>
    </row>
    <row r="45" spans="1:7" ht="28.5" customHeight="1">
      <c r="A45" s="291" t="s">
        <v>229</v>
      </c>
      <c r="B45" s="292" t="s">
        <v>23</v>
      </c>
      <c r="C45" s="470">
        <v>0</v>
      </c>
      <c r="D45" s="470">
        <v>0</v>
      </c>
      <c r="E45" s="471">
        <v>0</v>
      </c>
      <c r="F45" s="471">
        <v>0</v>
      </c>
    </row>
    <row r="46" spans="1:7" ht="69.95" customHeight="1">
      <c r="A46" s="291" t="s">
        <v>230</v>
      </c>
      <c r="B46" s="292" t="s">
        <v>15</v>
      </c>
      <c r="C46" s="470">
        <v>9772.3126510878301</v>
      </c>
      <c r="D46" s="470">
        <v>45179.545169666002</v>
      </c>
      <c r="E46" s="471">
        <v>527.81954887218001</v>
      </c>
      <c r="F46" s="471">
        <v>162.68985914080901</v>
      </c>
    </row>
    <row r="47" spans="1:7" ht="24.95" customHeight="1">
      <c r="A47" s="291" t="s">
        <v>80</v>
      </c>
      <c r="B47" s="292" t="s">
        <v>231</v>
      </c>
      <c r="C47" s="470">
        <v>268.58628081457698</v>
      </c>
      <c r="D47" s="470">
        <v>2363.3022508038598</v>
      </c>
      <c r="E47" s="471">
        <v>107.731958762887</v>
      </c>
      <c r="F47" s="471">
        <v>109.204275534442</v>
      </c>
    </row>
    <row r="48" spans="1:7" ht="24.95" customHeight="1">
      <c r="A48" s="291" t="s">
        <v>81</v>
      </c>
      <c r="B48" s="292" t="s">
        <v>15</v>
      </c>
      <c r="C48" s="470">
        <v>25144.512374407801</v>
      </c>
      <c r="D48" s="470">
        <v>231789.06573220601</v>
      </c>
      <c r="E48" s="471">
        <v>141.32370016772001</v>
      </c>
      <c r="F48" s="471">
        <v>95.542540307319697</v>
      </c>
    </row>
    <row r="49" spans="1:6" ht="24.95" customHeight="1">
      <c r="A49" s="291" t="s">
        <v>82</v>
      </c>
      <c r="B49" s="292" t="s">
        <v>232</v>
      </c>
      <c r="C49" s="470">
        <v>6037.5412363740697</v>
      </c>
      <c r="D49" s="470">
        <v>56625.8367541595</v>
      </c>
      <c r="E49" s="471">
        <v>106.088560885609</v>
      </c>
      <c r="F49" s="471">
        <v>107.43898794700701</v>
      </c>
    </row>
    <row r="50" spans="1:6" ht="32.1" customHeight="1">
      <c r="A50" s="291" t="s">
        <v>233</v>
      </c>
      <c r="B50" s="292" t="s">
        <v>208</v>
      </c>
      <c r="C50" s="470">
        <v>6340.5797101449298</v>
      </c>
      <c r="D50" s="470">
        <v>56114.163497354697</v>
      </c>
      <c r="E50" s="471">
        <v>103.43187550767399</v>
      </c>
      <c r="F50" s="471">
        <v>159.95395349526399</v>
      </c>
    </row>
    <row r="51" spans="1:6" ht="15">
      <c r="A51" s="472"/>
      <c r="B51" s="472"/>
      <c r="C51" s="472"/>
      <c r="D51" s="472"/>
      <c r="E51" s="472"/>
      <c r="F51" s="472"/>
    </row>
    <row r="52" spans="1:6" ht="15"/>
    <row r="53" spans="1:6" ht="15"/>
    <row r="54" spans="1:6" ht="15"/>
    <row r="55" spans="1:6" ht="15"/>
    <row r="56" spans="1:6" ht="15"/>
    <row r="57" spans="1:6" ht="15"/>
    <row r="58" spans="1:6" ht="15"/>
    <row r="59" spans="1:6" ht="15"/>
    <row r="60" spans="1:6" ht="15"/>
    <row r="61" spans="1:6" ht="15"/>
    <row r="62" spans="1:6" ht="15"/>
    <row r="63" spans="1:6" ht="15"/>
    <row r="64" spans="1:6" ht="15"/>
  </sheetData>
  <printOptions horizontalCentered="1"/>
  <pageMargins left="0.39370078740157483" right="0.39370078740157483" top="0.59055118110236227" bottom="0.62992125984251968" header="0.19685039370078741" footer="0.39370078740157483"/>
  <pageSetup paperSize="11" orientation="portrait" verticalDpi="0" r:id="rId1"/>
  <headerFooter>
    <oddFooter>&amp;L&amp;"Times New Roman,Italic"&amp;8Thông báo Tình hình Kinh tế - xã hội 9 tháng đầu năm 2019&amp;R&amp;P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4" enableFormatConditionsCalculation="0">
    <tabColor theme="6"/>
  </sheetPr>
  <dimension ref="A1:D23"/>
  <sheetViews>
    <sheetView workbookViewId="0">
      <selection activeCell="A28" sqref="A28"/>
    </sheetView>
  </sheetViews>
  <sheetFormatPr defaultRowHeight="12.75"/>
  <cols>
    <col min="1" max="1" width="28.5703125" style="99" customWidth="1"/>
    <col min="2" max="2" width="11.85546875" style="99" customWidth="1"/>
    <col min="3" max="3" width="9.42578125" style="99" customWidth="1"/>
    <col min="4" max="4" width="11.85546875" style="99" customWidth="1"/>
    <col min="5" max="5" width="6.42578125" style="99" customWidth="1"/>
    <col min="6" max="6" width="11.85546875" style="99" customWidth="1"/>
    <col min="7" max="7" width="11.28515625" style="99" customWidth="1"/>
    <col min="8" max="9" width="10.7109375" style="99" customWidth="1"/>
    <col min="10" max="10" width="12.7109375" style="99" customWidth="1"/>
    <col min="11" max="16384" width="9.140625" style="99"/>
  </cols>
  <sheetData>
    <row r="1" spans="1:4" ht="16.5" customHeight="1">
      <c r="A1" s="45" t="s">
        <v>235</v>
      </c>
      <c r="B1" s="4"/>
      <c r="C1" s="4"/>
    </row>
    <row r="2" spans="1:4" ht="15.75" customHeight="1">
      <c r="A2" s="250" t="s">
        <v>611</v>
      </c>
      <c r="B2" s="4"/>
      <c r="C2" s="4"/>
    </row>
    <row r="3" spans="1:4" ht="15.75" customHeight="1" thickBot="1">
      <c r="A3" s="193"/>
    </row>
    <row r="4" spans="1:4" ht="34.5" customHeight="1">
      <c r="A4" s="814"/>
      <c r="B4" s="816" t="s">
        <v>612</v>
      </c>
      <c r="C4" s="816"/>
      <c r="D4" s="817" t="s">
        <v>613</v>
      </c>
    </row>
    <row r="5" spans="1:4" ht="51" customHeight="1">
      <c r="A5" s="815"/>
      <c r="B5" s="477" t="s">
        <v>97</v>
      </c>
      <c r="C5" s="477" t="s">
        <v>6</v>
      </c>
      <c r="D5" s="818"/>
    </row>
    <row r="6" spans="1:4" ht="6.75" customHeight="1">
      <c r="A6" s="120"/>
      <c r="B6" s="478"/>
      <c r="C6" s="479"/>
    </row>
    <row r="7" spans="1:4" ht="18" customHeight="1">
      <c r="A7" s="480" t="s">
        <v>1</v>
      </c>
      <c r="B7" s="758">
        <v>67562349</v>
      </c>
      <c r="C7" s="481">
        <f>SUM(C11:C22)</f>
        <v>100</v>
      </c>
      <c r="D7" s="482">
        <v>111.21</v>
      </c>
    </row>
    <row r="8" spans="1:4" ht="7.5" customHeight="1">
      <c r="A8" s="483"/>
      <c r="B8" s="402"/>
      <c r="C8" s="402"/>
      <c r="D8" s="484"/>
    </row>
    <row r="9" spans="1:4" ht="26.25" customHeight="1">
      <c r="A9" s="120"/>
      <c r="B9" s="485"/>
      <c r="C9" s="285"/>
      <c r="D9" s="484"/>
    </row>
    <row r="10" spans="1:4" ht="18" customHeight="1">
      <c r="A10" s="211" t="s">
        <v>234</v>
      </c>
      <c r="B10" s="486">
        <f t="shared" ref="B10" si="0">SUM(B11:B22)</f>
        <v>67562349</v>
      </c>
      <c r="C10" s="487">
        <f>C11+C12+C13+C14+C15+C16+C17+C18+C19+C20+C21+C22</f>
        <v>100</v>
      </c>
      <c r="D10" s="484"/>
    </row>
    <row r="11" spans="1:4" ht="18" customHeight="1">
      <c r="A11" s="311" t="s">
        <v>56</v>
      </c>
      <c r="B11" s="756">
        <v>29413069</v>
      </c>
      <c r="C11" s="402">
        <f>B11/$B$7*100</f>
        <v>43.534704514196214</v>
      </c>
      <c r="D11" s="488">
        <v>112.52</v>
      </c>
    </row>
    <row r="12" spans="1:4" ht="18" customHeight="1">
      <c r="A12" s="311" t="s">
        <v>57</v>
      </c>
      <c r="B12" s="756">
        <v>2264344</v>
      </c>
      <c r="C12" s="402">
        <f t="shared" ref="C12:C22" si="1">B12/$B$7*100</f>
        <v>3.3514879715031816</v>
      </c>
      <c r="D12" s="489">
        <v>110.71</v>
      </c>
    </row>
    <row r="13" spans="1:4" ht="32.1" customHeight="1">
      <c r="A13" s="313" t="s">
        <v>58</v>
      </c>
      <c r="B13" s="756">
        <v>5381476</v>
      </c>
      <c r="C13" s="402">
        <f t="shared" si="1"/>
        <v>7.9651996706035195</v>
      </c>
      <c r="D13" s="489">
        <v>108.72</v>
      </c>
    </row>
    <row r="14" spans="1:4" ht="18" customHeight="1">
      <c r="A14" s="311" t="s">
        <v>59</v>
      </c>
      <c r="B14" s="756">
        <v>977094</v>
      </c>
      <c r="C14" s="402">
        <f t="shared" si="1"/>
        <v>1.4462108178032709</v>
      </c>
      <c r="D14" s="490">
        <v>113.98</v>
      </c>
    </row>
    <row r="15" spans="1:4" ht="18" customHeight="1">
      <c r="A15" s="311" t="s">
        <v>60</v>
      </c>
      <c r="B15" s="756">
        <v>6596497</v>
      </c>
      <c r="C15" s="402">
        <f t="shared" si="1"/>
        <v>9.7635696473489997</v>
      </c>
      <c r="D15" s="490">
        <v>118.08</v>
      </c>
    </row>
    <row r="16" spans="1:4" ht="18" customHeight="1">
      <c r="A16" s="311" t="s">
        <v>61</v>
      </c>
      <c r="B16" s="757">
        <v>76661</v>
      </c>
      <c r="C16" s="402">
        <f t="shared" si="1"/>
        <v>0.11346704360441938</v>
      </c>
      <c r="D16" s="491">
        <v>118.08</v>
      </c>
    </row>
    <row r="17" spans="1:4" ht="32.1" customHeight="1">
      <c r="A17" s="492" t="s">
        <v>62</v>
      </c>
      <c r="B17" s="757">
        <v>6167268</v>
      </c>
      <c r="C17" s="402">
        <f t="shared" si="1"/>
        <v>9.1282616594636163</v>
      </c>
      <c r="D17" s="491">
        <v>111.54</v>
      </c>
    </row>
    <row r="18" spans="1:4" ht="18" customHeight="1">
      <c r="A18" s="311" t="s">
        <v>63</v>
      </c>
      <c r="B18" s="757">
        <v>4345857</v>
      </c>
      <c r="C18" s="402">
        <f t="shared" si="1"/>
        <v>6.4323651624368487</v>
      </c>
      <c r="D18" s="491">
        <v>105.56</v>
      </c>
    </row>
    <row r="19" spans="1:4" ht="18" customHeight="1">
      <c r="A19" s="311" t="s">
        <v>64</v>
      </c>
      <c r="B19" s="757">
        <v>885976</v>
      </c>
      <c r="C19" s="402">
        <f t="shared" si="1"/>
        <v>1.3113457615276225</v>
      </c>
      <c r="D19" s="491">
        <v>103.31</v>
      </c>
    </row>
    <row r="20" spans="1:4" ht="32.1" customHeight="1">
      <c r="A20" s="313" t="s">
        <v>65</v>
      </c>
      <c r="B20" s="757">
        <v>9521399</v>
      </c>
      <c r="C20" s="402">
        <f t="shared" si="1"/>
        <v>14.092758971420604</v>
      </c>
      <c r="D20" s="491">
        <v>109.31</v>
      </c>
    </row>
    <row r="21" spans="1:4" ht="18" customHeight="1">
      <c r="A21" s="311" t="s">
        <v>66</v>
      </c>
      <c r="B21" s="757">
        <v>1391811</v>
      </c>
      <c r="C21" s="402">
        <f t="shared" si="1"/>
        <v>2.060039386730026</v>
      </c>
      <c r="D21" s="491">
        <v>117.29</v>
      </c>
    </row>
    <row r="22" spans="1:4" ht="32.1" customHeight="1">
      <c r="A22" s="492" t="s">
        <v>426</v>
      </c>
      <c r="B22" s="757">
        <v>540897</v>
      </c>
      <c r="C22" s="402">
        <f t="shared" si="1"/>
        <v>0.80058939336167845</v>
      </c>
      <c r="D22" s="491">
        <v>113.64</v>
      </c>
    </row>
    <row r="23" spans="1:4" ht="8.1" customHeight="1">
      <c r="A23" s="100"/>
      <c r="B23" s="100"/>
      <c r="C23" s="100"/>
      <c r="D23" s="100"/>
    </row>
  </sheetData>
  <mergeCells count="3">
    <mergeCell ref="A4:A5"/>
    <mergeCell ref="B4:C4"/>
    <mergeCell ref="D4:D5"/>
  </mergeCells>
  <phoneticPr fontId="3" type="noConversion"/>
  <printOptions horizontalCentered="1"/>
  <pageMargins left="0.39370078740157483" right="0.39370078740157483" top="0.59055118110236227" bottom="0.62992125984251968" header="0.19685039370078741" footer="0.47244094488188981"/>
  <pageSetup paperSize="11" orientation="portrait" r:id="rId1"/>
  <headerFooter alignWithMargins="0">
    <oddFooter>&amp;L&amp;"Times New Roman,Italic"&amp;8Thông báo Tình hình Kinh tế - xã hội 9 tháng đầu năm 2019
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/>
  </sheetPr>
  <dimension ref="A1:M12"/>
  <sheetViews>
    <sheetView workbookViewId="0">
      <selection activeCell="A28" sqref="A28"/>
    </sheetView>
  </sheetViews>
  <sheetFormatPr defaultColWidth="9.140625" defaultRowHeight="12.75"/>
  <cols>
    <col min="1" max="1" width="20.7109375" style="285" customWidth="1"/>
    <col min="2" max="2" width="10.7109375" style="285" customWidth="1"/>
    <col min="3" max="3" width="11.7109375" style="285" customWidth="1"/>
    <col min="4" max="4" width="9.7109375" style="285" customWidth="1"/>
    <col min="5" max="5" width="10.7109375" style="285" customWidth="1"/>
    <col min="6" max="6" width="10.28515625" style="285" bestFit="1" customWidth="1"/>
    <col min="7" max="7" width="7.42578125" style="285" customWidth="1"/>
    <col min="8" max="8" width="33.85546875" style="285" customWidth="1"/>
    <col min="9" max="10" width="10.7109375" style="285" customWidth="1"/>
    <col min="11" max="11" width="12.7109375" style="285" customWidth="1"/>
    <col min="12" max="16384" width="9.140625" style="285"/>
  </cols>
  <sheetData>
    <row r="1" spans="1:13" s="217" customFormat="1" ht="24" customHeight="1">
      <c r="A1" s="493" t="s">
        <v>431</v>
      </c>
      <c r="G1" s="285"/>
      <c r="H1" s="285"/>
      <c r="I1" s="285"/>
      <c r="J1" s="285"/>
      <c r="K1" s="285"/>
      <c r="L1" s="285"/>
      <c r="M1" s="285"/>
    </row>
    <row r="2" spans="1:13" s="217" customFormat="1" ht="19.5" customHeight="1">
      <c r="A2" s="755" t="s">
        <v>614</v>
      </c>
      <c r="F2" s="307"/>
      <c r="G2" s="285"/>
      <c r="H2" s="285"/>
      <c r="I2" s="285"/>
      <c r="J2" s="285"/>
      <c r="K2" s="285"/>
      <c r="L2" s="285"/>
      <c r="M2" s="285"/>
    </row>
    <row r="3" spans="1:13" ht="20.100000000000001" customHeight="1">
      <c r="A3" s="294"/>
      <c r="F3" s="294"/>
    </row>
    <row r="4" spans="1:13" ht="95.1" customHeight="1">
      <c r="A4" s="494"/>
      <c r="B4" s="300" t="s">
        <v>615</v>
      </c>
      <c r="C4" s="300" t="s">
        <v>256</v>
      </c>
      <c r="D4" s="300" t="s">
        <v>257</v>
      </c>
      <c r="E4" s="300" t="s">
        <v>258</v>
      </c>
      <c r="F4" s="308"/>
    </row>
    <row r="5" spans="1:13" ht="15" customHeight="1">
      <c r="A5" s="191"/>
      <c r="B5" s="495"/>
      <c r="C5" s="495"/>
      <c r="D5" s="495"/>
      <c r="E5" s="495"/>
      <c r="F5" s="308"/>
    </row>
    <row r="6" spans="1:13" ht="24.95" customHeight="1">
      <c r="A6" s="496" t="s">
        <v>427</v>
      </c>
      <c r="B6" s="497">
        <f t="shared" ref="B6:C6" si="0">B7+B8</f>
        <v>2045921</v>
      </c>
      <c r="C6" s="497">
        <f t="shared" si="0"/>
        <v>17729420</v>
      </c>
      <c r="D6" s="498">
        <v>109.34</v>
      </c>
      <c r="E6" s="498">
        <v>111.05</v>
      </c>
      <c r="F6" s="294"/>
    </row>
    <row r="7" spans="1:13" ht="24.95" customHeight="1">
      <c r="A7" s="499" t="s">
        <v>428</v>
      </c>
      <c r="B7" s="500">
        <v>24325</v>
      </c>
      <c r="C7" s="500">
        <v>203054</v>
      </c>
      <c r="D7" s="501">
        <v>100</v>
      </c>
      <c r="E7" s="475">
        <v>104.15</v>
      </c>
      <c r="F7" s="294"/>
    </row>
    <row r="8" spans="1:13" ht="24.95" customHeight="1">
      <c r="A8" s="502" t="s">
        <v>259</v>
      </c>
      <c r="B8" s="500">
        <v>2021596</v>
      </c>
      <c r="C8" s="500">
        <v>17526366</v>
      </c>
      <c r="D8" s="501">
        <v>109.47</v>
      </c>
      <c r="E8" s="475">
        <v>111.14</v>
      </c>
      <c r="F8" s="294"/>
    </row>
    <row r="9" spans="1:13" ht="24.95" customHeight="1">
      <c r="A9" s="192"/>
      <c r="B9" s="503"/>
      <c r="C9" s="503"/>
      <c r="D9" s="504"/>
      <c r="E9" s="504"/>
      <c r="F9" s="312"/>
    </row>
    <row r="10" spans="1:13" ht="24.95" customHeight="1">
      <c r="A10" s="505" t="s">
        <v>429</v>
      </c>
      <c r="B10" s="506">
        <v>4268</v>
      </c>
      <c r="C10" s="506">
        <v>30048</v>
      </c>
      <c r="D10" s="505">
        <v>103.84</v>
      </c>
      <c r="E10" s="505">
        <v>107.11</v>
      </c>
      <c r="F10" s="310"/>
    </row>
    <row r="11" spans="1:13" ht="24.95" customHeight="1">
      <c r="A11" s="505" t="s">
        <v>430</v>
      </c>
      <c r="B11" s="506">
        <v>769740.4</v>
      </c>
      <c r="C11" s="506">
        <v>6440490.4000000004</v>
      </c>
      <c r="D11" s="505">
        <v>105.45</v>
      </c>
      <c r="E11" s="505">
        <v>107.45</v>
      </c>
      <c r="F11" s="310"/>
    </row>
    <row r="12" spans="1:13">
      <c r="A12" s="507"/>
      <c r="B12" s="507"/>
      <c r="C12" s="507"/>
      <c r="D12" s="507"/>
      <c r="E12" s="507"/>
    </row>
  </sheetData>
  <printOptions horizontalCentered="1"/>
  <pageMargins left="0.39370078740157483" right="0.39370078740157483" top="0.59055118110236227" bottom="0.62992125984251968" header="0.19685039370078741" footer="0.39370078740157483"/>
  <pageSetup paperSize="11" orientation="portrait" verticalDpi="0" r:id="rId1"/>
  <headerFooter>
    <oddFooter>&amp;L&amp;"Times New Roman,Italic"&amp;8Thông báo Tình hình Kinh tế - xã hội 9 tháng đầu năm 2019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15"/>
  <sheetViews>
    <sheetView workbookViewId="0">
      <selection activeCell="A28" sqref="A28"/>
    </sheetView>
  </sheetViews>
  <sheetFormatPr defaultRowHeight="12.75"/>
  <cols>
    <col min="1" max="1" width="64.28515625" style="1" customWidth="1"/>
    <col min="2" max="3" width="9.140625" style="1"/>
    <col min="4" max="4" width="8.140625" style="1" customWidth="1"/>
    <col min="5" max="5" width="8" style="1" customWidth="1"/>
    <col min="6" max="6" width="7.28515625" style="1" customWidth="1"/>
    <col min="7" max="16384" width="9.140625" style="1"/>
  </cols>
  <sheetData>
    <row r="1" spans="1:1">
      <c r="A1" s="99"/>
    </row>
    <row r="13" spans="1:1" ht="32.25" customHeight="1">
      <c r="A13" s="10" t="s">
        <v>12</v>
      </c>
    </row>
    <row r="15" spans="1:1" ht="30.75">
      <c r="A15" s="10" t="s">
        <v>537</v>
      </c>
    </row>
  </sheetData>
  <phoneticPr fontId="3" type="noConversion"/>
  <printOptions horizontalCentered="1"/>
  <pageMargins left="0.39370078740157483" right="0.39370078740157483" top="0.59055118110236227" bottom="0.62992125984251968" header="0.19685039370078741" footer="0.47244094488188981"/>
  <pageSetup paperSize="1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/>
  </sheetPr>
  <dimension ref="A1:O32"/>
  <sheetViews>
    <sheetView workbookViewId="0">
      <selection activeCell="A28" sqref="A28"/>
    </sheetView>
  </sheetViews>
  <sheetFormatPr defaultColWidth="9.140625" defaultRowHeight="12.75"/>
  <cols>
    <col min="1" max="1" width="2.7109375" style="285" customWidth="1"/>
    <col min="2" max="2" width="14.7109375" style="285" customWidth="1"/>
    <col min="3" max="3" width="10.7109375" style="285" customWidth="1"/>
    <col min="4" max="4" width="7.7109375" style="285" customWidth="1"/>
    <col min="5" max="6" width="8.7109375" style="285" customWidth="1"/>
    <col min="7" max="7" width="10.7109375" style="285" customWidth="1"/>
    <col min="8" max="8" width="8.5703125" style="285" customWidth="1"/>
    <col min="9" max="9" width="6.85546875" style="285" customWidth="1"/>
    <col min="10" max="10" width="17.7109375" style="285" customWidth="1"/>
    <col min="11" max="11" width="7.85546875" style="285" customWidth="1"/>
    <col min="12" max="12" width="10.7109375" style="285" customWidth="1"/>
    <col min="13" max="13" width="13.5703125" style="285" customWidth="1"/>
    <col min="14" max="14" width="11.42578125" style="285" customWidth="1"/>
    <col min="15" max="15" width="11.28515625" style="285" customWidth="1"/>
    <col min="16" max="16384" width="9.140625" style="285"/>
  </cols>
  <sheetData>
    <row r="1" spans="1:15" s="217" customFormat="1" ht="24" customHeight="1">
      <c r="A1" s="299" t="s">
        <v>254</v>
      </c>
      <c r="H1" s="285"/>
      <c r="I1" s="285"/>
      <c r="J1" s="285"/>
      <c r="K1" s="285"/>
      <c r="L1" s="285"/>
      <c r="M1" s="285"/>
      <c r="N1" s="285"/>
      <c r="O1" s="285"/>
    </row>
    <row r="2" spans="1:15" s="217" customFormat="1" ht="19.5" customHeight="1">
      <c r="A2" s="314" t="s">
        <v>616</v>
      </c>
      <c r="B2" s="290"/>
      <c r="H2" s="285"/>
      <c r="I2" s="285"/>
      <c r="J2" s="285"/>
      <c r="K2" s="285"/>
      <c r="L2" s="285"/>
      <c r="M2" s="285"/>
      <c r="N2" s="285"/>
      <c r="O2" s="285"/>
    </row>
    <row r="3" spans="1:15" ht="20.100000000000001" customHeight="1">
      <c r="B3" s="294"/>
    </row>
    <row r="4" spans="1:15" ht="20.100000000000001" customHeight="1">
      <c r="A4" s="289"/>
      <c r="B4" s="289"/>
      <c r="F4" s="305" t="s">
        <v>244</v>
      </c>
    </row>
    <row r="5" spans="1:15" ht="90" customHeight="1">
      <c r="A5" s="191"/>
      <c r="B5" s="191"/>
      <c r="C5" s="300" t="s">
        <v>245</v>
      </c>
      <c r="D5" s="300" t="s">
        <v>617</v>
      </c>
      <c r="E5" s="300" t="s">
        <v>246</v>
      </c>
      <c r="F5" s="300" t="s">
        <v>247</v>
      </c>
      <c r="G5" s="300" t="s">
        <v>236</v>
      </c>
      <c r="H5" s="191"/>
    </row>
    <row r="6" spans="1:15" ht="5.0999999999999996" customHeight="1">
      <c r="A6" s="191"/>
      <c r="B6" s="191"/>
      <c r="C6" s="191"/>
      <c r="D6" s="191"/>
      <c r="E6" s="191"/>
      <c r="F6" s="191"/>
      <c r="G6" s="191"/>
      <c r="H6" s="191"/>
    </row>
    <row r="7" spans="1:15" ht="20.100000000000001" customHeight="1">
      <c r="A7" s="295" t="s">
        <v>1</v>
      </c>
      <c r="B7" s="191"/>
      <c r="C7" s="301">
        <f>C8+C13+C18</f>
        <v>3505.2709999999997</v>
      </c>
      <c r="D7" s="301">
        <f>D8+D13+D18</f>
        <v>468.28899999999999</v>
      </c>
      <c r="E7" s="301">
        <f>E8+E13+E18</f>
        <v>3973.5600000000004</v>
      </c>
      <c r="F7" s="508">
        <v>112.01</v>
      </c>
      <c r="G7" s="508">
        <v>111.46</v>
      </c>
      <c r="H7" s="191"/>
    </row>
    <row r="8" spans="1:15" ht="24.95" customHeight="1">
      <c r="A8" s="303" t="s">
        <v>248</v>
      </c>
      <c r="B8" s="191"/>
      <c r="C8" s="302">
        <f>C9+C10+C11+C12</f>
        <v>1393.3790000000001</v>
      </c>
      <c r="D8" s="302">
        <f>D9+D10+D11+D12</f>
        <v>185.45600000000002</v>
      </c>
      <c r="E8" s="302">
        <f>E9+E10+E11+E12</f>
        <v>1578.835</v>
      </c>
      <c r="F8" s="508">
        <v>111.66</v>
      </c>
      <c r="G8" s="508">
        <v>111.75</v>
      </c>
      <c r="H8" s="191"/>
    </row>
    <row r="9" spans="1:15" ht="18" customHeight="1">
      <c r="A9" s="191"/>
      <c r="B9" s="304" t="s">
        <v>237</v>
      </c>
      <c r="C9" s="296">
        <f>E9-D9</f>
        <v>1236.3030000000001</v>
      </c>
      <c r="D9" s="296">
        <v>167.40600000000001</v>
      </c>
      <c r="E9" s="296">
        <v>1403.7090000000001</v>
      </c>
      <c r="F9" s="509">
        <v>111.37</v>
      </c>
      <c r="G9" s="509">
        <v>110.84</v>
      </c>
      <c r="H9" s="191"/>
    </row>
    <row r="10" spans="1:15" ht="18" customHeight="1">
      <c r="A10" s="191"/>
      <c r="B10" s="304" t="s">
        <v>238</v>
      </c>
      <c r="C10" s="296">
        <v>0</v>
      </c>
      <c r="D10" s="296">
        <v>0</v>
      </c>
      <c r="E10" s="296">
        <v>0</v>
      </c>
      <c r="F10" s="509"/>
      <c r="G10" s="509"/>
      <c r="H10" s="191"/>
    </row>
    <row r="11" spans="1:15" ht="18" customHeight="1">
      <c r="A11" s="191"/>
      <c r="B11" s="304" t="s">
        <v>239</v>
      </c>
      <c r="C11" s="296">
        <f>E11-D11</f>
        <v>157.07599999999999</v>
      </c>
      <c r="D11" s="296">
        <v>18.05</v>
      </c>
      <c r="E11" s="296">
        <v>175.126</v>
      </c>
      <c r="F11" s="509">
        <v>111.44</v>
      </c>
      <c r="G11" s="509">
        <v>119.64</v>
      </c>
      <c r="H11" s="191"/>
    </row>
    <row r="12" spans="1:15" ht="18" customHeight="1">
      <c r="A12" s="191"/>
      <c r="B12" s="304" t="s">
        <v>240</v>
      </c>
      <c r="C12" s="296">
        <v>0</v>
      </c>
      <c r="D12" s="296">
        <v>0</v>
      </c>
      <c r="E12" s="296">
        <v>0</v>
      </c>
      <c r="F12" s="510"/>
      <c r="G12" s="510"/>
      <c r="H12" s="191"/>
    </row>
    <row r="13" spans="1:15" ht="24.95" customHeight="1">
      <c r="A13" s="303" t="s">
        <v>249</v>
      </c>
      <c r="B13" s="191"/>
      <c r="C13" s="302">
        <f>C14+C15+C16+C17</f>
        <v>1951.268</v>
      </c>
      <c r="D13" s="302">
        <f>D14+D15+D16+D17</f>
        <v>261.07299999999998</v>
      </c>
      <c r="E13" s="302">
        <f>E14+E15+E16+E17</f>
        <v>2212.3410000000003</v>
      </c>
      <c r="F13" s="508">
        <v>112.3</v>
      </c>
      <c r="G13" s="508">
        <v>111.43</v>
      </c>
      <c r="H13" s="191"/>
    </row>
    <row r="14" spans="1:15" ht="18" customHeight="1">
      <c r="A14" s="304"/>
      <c r="B14" s="304" t="s">
        <v>237</v>
      </c>
      <c r="C14" s="296">
        <f>E14-D14</f>
        <v>814.96400000000006</v>
      </c>
      <c r="D14" s="296">
        <v>108.976</v>
      </c>
      <c r="E14" s="296">
        <v>923.94</v>
      </c>
      <c r="F14" s="509">
        <v>113.57</v>
      </c>
      <c r="G14" s="509">
        <v>112.2</v>
      </c>
      <c r="H14" s="191"/>
    </row>
    <row r="15" spans="1:15" ht="18" customHeight="1">
      <c r="A15" s="304"/>
      <c r="B15" s="304" t="s">
        <v>238</v>
      </c>
      <c r="C15" s="296">
        <v>0</v>
      </c>
      <c r="D15" s="296">
        <v>0</v>
      </c>
      <c r="E15" s="296">
        <v>0</v>
      </c>
      <c r="F15" s="509"/>
      <c r="G15" s="509"/>
      <c r="H15" s="191"/>
    </row>
    <row r="16" spans="1:15" ht="18" customHeight="1">
      <c r="A16" s="304"/>
      <c r="B16" s="304" t="s">
        <v>239</v>
      </c>
      <c r="C16" s="296">
        <f>E16-D16</f>
        <v>1136.3040000000001</v>
      </c>
      <c r="D16" s="296">
        <v>152.09700000000001</v>
      </c>
      <c r="E16" s="296">
        <v>1288.4010000000001</v>
      </c>
      <c r="F16" s="509">
        <v>111.42</v>
      </c>
      <c r="G16" s="509">
        <v>110.89</v>
      </c>
      <c r="H16" s="191"/>
    </row>
    <row r="17" spans="1:8" ht="18" customHeight="1">
      <c r="A17" s="304"/>
      <c r="B17" s="304" t="s">
        <v>240</v>
      </c>
      <c r="C17" s="296">
        <v>0</v>
      </c>
      <c r="D17" s="296">
        <v>0</v>
      </c>
      <c r="E17" s="296">
        <v>0</v>
      </c>
      <c r="F17" s="510"/>
      <c r="G17" s="510"/>
      <c r="H17" s="191"/>
    </row>
    <row r="18" spans="1:8" ht="18" customHeight="1">
      <c r="A18" s="303" t="s">
        <v>250</v>
      </c>
      <c r="B18" s="191"/>
      <c r="C18" s="302">
        <f>C19+C20+C21</f>
        <v>160.624</v>
      </c>
      <c r="D18" s="302">
        <f>D19+D20+D21</f>
        <v>21.76</v>
      </c>
      <c r="E18" s="302">
        <f>E19+E20+E21</f>
        <v>182.38399999999999</v>
      </c>
      <c r="F18" s="508">
        <v>111.46</v>
      </c>
      <c r="G18" s="508">
        <v>109.32</v>
      </c>
      <c r="H18" s="191"/>
    </row>
    <row r="19" spans="1:8" ht="18" customHeight="1">
      <c r="A19" s="191"/>
      <c r="B19" s="303" t="s">
        <v>251</v>
      </c>
      <c r="C19" s="296"/>
      <c r="D19" s="296"/>
      <c r="E19" s="296"/>
      <c r="F19" s="510"/>
      <c r="G19" s="510"/>
      <c r="H19" s="191"/>
    </row>
    <row r="20" spans="1:8" ht="18" customHeight="1">
      <c r="A20" s="191"/>
      <c r="B20" s="303" t="s">
        <v>252</v>
      </c>
      <c r="C20" s="296">
        <f>E20-D20</f>
        <v>160.624</v>
      </c>
      <c r="D20" s="296">
        <v>21.76</v>
      </c>
      <c r="E20" s="296">
        <v>182.38399999999999</v>
      </c>
      <c r="F20" s="509">
        <v>111.46</v>
      </c>
      <c r="G20" s="509">
        <v>109.32</v>
      </c>
      <c r="H20" s="191"/>
    </row>
    <row r="21" spans="1:8" ht="18" customHeight="1">
      <c r="A21" s="191"/>
      <c r="B21" s="303" t="s">
        <v>253</v>
      </c>
      <c r="C21" s="296">
        <v>0</v>
      </c>
      <c r="D21" s="296">
        <v>0</v>
      </c>
      <c r="E21" s="296">
        <v>0</v>
      </c>
      <c r="F21" s="296"/>
      <c r="G21" s="296"/>
      <c r="H21" s="191"/>
    </row>
    <row r="22" spans="1:8" ht="12" customHeight="1">
      <c r="A22" s="289"/>
      <c r="B22" s="289"/>
      <c r="C22" s="289"/>
      <c r="D22" s="289"/>
      <c r="E22" s="289"/>
      <c r="F22" s="289"/>
      <c r="G22" s="289"/>
    </row>
    <row r="23" spans="1:8" ht="20.100000000000001" customHeight="1"/>
    <row r="24" spans="1:8" ht="20.100000000000001" customHeight="1"/>
    <row r="25" spans="1:8" ht="20.100000000000001" customHeight="1"/>
    <row r="26" spans="1:8" ht="20.100000000000001" customHeight="1"/>
    <row r="27" spans="1:8" ht="20.100000000000001" customHeight="1"/>
    <row r="28" spans="1:8" ht="20.100000000000001" customHeight="1"/>
    <row r="29" spans="1:8" ht="20.100000000000001" customHeight="1"/>
    <row r="30" spans="1:8" ht="20.100000000000001" customHeight="1"/>
    <row r="31" spans="1:8" ht="20.100000000000001" customHeight="1"/>
    <row r="32" spans="1:8" ht="20.100000000000001" customHeight="1"/>
  </sheetData>
  <printOptions horizontalCentered="1"/>
  <pageMargins left="0.39370078740157483" right="0.39370078740157483" top="0.59055118110236227" bottom="0.62992125984251968" header="0.19685039370078741" footer="0.39370078740157483"/>
  <pageSetup paperSize="11" orientation="portrait" verticalDpi="0" r:id="rId1"/>
  <headerFooter>
    <oddFooter>&amp;L&amp;"Times New Roman,Italic"&amp;8Thông báo Tình hình Kinh tế - xã hội 9 tháng đầu năm 2019&amp;R&amp;P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5" enableFormatConditionsCalculation="0">
    <tabColor theme="6"/>
  </sheetPr>
  <dimension ref="A1:P22"/>
  <sheetViews>
    <sheetView topLeftCell="A10" workbookViewId="0">
      <selection activeCell="C16" sqref="C16"/>
    </sheetView>
  </sheetViews>
  <sheetFormatPr defaultRowHeight="15"/>
  <cols>
    <col min="1" max="1" width="4.42578125" style="16" customWidth="1"/>
    <col min="2" max="2" width="38.28515625" style="16" customWidth="1"/>
    <col min="3" max="3" width="10.85546875" style="16" customWidth="1"/>
    <col min="4" max="4" width="11.28515625" style="16" customWidth="1"/>
    <col min="5" max="5" width="8" style="16" customWidth="1"/>
    <col min="6" max="6" width="6.28515625" style="16" customWidth="1"/>
    <col min="7" max="7" width="20.85546875" style="16" customWidth="1"/>
    <col min="8" max="8" width="2.140625" style="16" customWidth="1"/>
    <col min="9" max="9" width="11.42578125" style="16" customWidth="1"/>
    <col min="10" max="10" width="12.140625" style="16" customWidth="1"/>
    <col min="11" max="11" width="12.85546875" style="16" customWidth="1"/>
    <col min="12" max="12" width="9.140625" style="16"/>
    <col min="13" max="13" width="14.5703125" style="16" customWidth="1"/>
    <col min="14" max="16384" width="9.140625" style="16"/>
  </cols>
  <sheetData>
    <row r="1" spans="1:16" ht="16.5" customHeight="1">
      <c r="A1" s="247" t="s">
        <v>26</v>
      </c>
      <c r="B1" s="52"/>
      <c r="C1" s="52"/>
      <c r="D1" s="52"/>
    </row>
    <row r="2" spans="1:16" ht="15.75" customHeight="1">
      <c r="A2" s="53"/>
      <c r="B2" s="251" t="s">
        <v>618</v>
      </c>
      <c r="C2" s="54"/>
      <c r="D2" s="54"/>
    </row>
    <row r="3" spans="1:16" ht="15.75" customHeight="1">
      <c r="A3" s="55"/>
      <c r="B3" s="54"/>
      <c r="C3" s="54"/>
      <c r="D3" s="54"/>
    </row>
    <row r="4" spans="1:16" ht="27.75" customHeight="1" thickBot="1">
      <c r="A4" s="56"/>
      <c r="B4" s="56"/>
      <c r="C4" s="56"/>
      <c r="D4" s="56"/>
    </row>
    <row r="5" spans="1:16" ht="82.5" customHeight="1">
      <c r="A5" s="57"/>
      <c r="B5" s="57"/>
      <c r="C5" s="58" t="s">
        <v>619</v>
      </c>
      <c r="D5" s="58" t="s">
        <v>620</v>
      </c>
    </row>
    <row r="6" spans="1:16" ht="11.25" customHeight="1">
      <c r="A6" s="59"/>
      <c r="B6" s="59"/>
      <c r="C6" s="60"/>
      <c r="D6" s="60"/>
    </row>
    <row r="7" spans="1:16" s="1" customFormat="1" ht="18" customHeight="1">
      <c r="A7" s="61" t="s">
        <v>27</v>
      </c>
      <c r="B7" s="62"/>
      <c r="C7" s="63">
        <f>C9+C11</f>
        <v>110122</v>
      </c>
      <c r="D7" s="64">
        <v>111.12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8" customHeight="1">
      <c r="A8" s="70"/>
      <c r="B8" s="66" t="s">
        <v>29</v>
      </c>
      <c r="C8" s="254"/>
      <c r="D8" s="252"/>
    </row>
    <row r="9" spans="1:16" ht="18" customHeight="1">
      <c r="A9" s="65"/>
      <c r="B9" s="69" t="s">
        <v>30</v>
      </c>
      <c r="C9" s="129">
        <v>72265</v>
      </c>
      <c r="D9" s="253">
        <v>110.71</v>
      </c>
    </row>
    <row r="10" spans="1:16" ht="18" customHeight="1">
      <c r="A10" s="65"/>
      <c r="B10" s="87" t="s">
        <v>241</v>
      </c>
      <c r="C10" s="129">
        <v>0</v>
      </c>
      <c r="D10" s="125">
        <v>0</v>
      </c>
    </row>
    <row r="11" spans="1:16" ht="18" customHeight="1">
      <c r="A11" s="62"/>
      <c r="B11" s="87" t="s">
        <v>242</v>
      </c>
      <c r="C11" s="129">
        <v>37857</v>
      </c>
      <c r="D11" s="125">
        <v>119.12</v>
      </c>
    </row>
    <row r="12" spans="1:16" ht="18" customHeight="1">
      <c r="A12" s="62"/>
      <c r="B12" s="87" t="s">
        <v>243</v>
      </c>
      <c r="C12" s="129">
        <v>0</v>
      </c>
      <c r="D12" s="125">
        <v>0</v>
      </c>
    </row>
    <row r="13" spans="1:16" ht="21.95" customHeight="1">
      <c r="A13" s="71" t="s">
        <v>31</v>
      </c>
      <c r="B13" s="55"/>
      <c r="C13" s="114">
        <f>C15+C17</f>
        <v>1815900</v>
      </c>
      <c r="D13" s="128">
        <v>111.73</v>
      </c>
    </row>
    <row r="14" spans="1:16" ht="18" customHeight="1">
      <c r="A14" s="55"/>
      <c r="B14" s="66" t="s">
        <v>29</v>
      </c>
      <c r="C14" s="67"/>
      <c r="D14" s="127"/>
    </row>
    <row r="15" spans="1:16" ht="18" customHeight="1">
      <c r="A15" s="55"/>
      <c r="B15" s="69" t="s">
        <v>30</v>
      </c>
      <c r="C15" s="129">
        <v>1777900</v>
      </c>
      <c r="D15" s="126">
        <v>111.59</v>
      </c>
    </row>
    <row r="16" spans="1:16" ht="18" customHeight="1">
      <c r="A16" s="55"/>
      <c r="B16" s="87" t="s">
        <v>241</v>
      </c>
      <c r="C16" s="129">
        <v>0</v>
      </c>
      <c r="D16" s="125">
        <v>0</v>
      </c>
    </row>
    <row r="17" spans="1:4" ht="18" customHeight="1">
      <c r="A17" s="55"/>
      <c r="B17" s="87" t="s">
        <v>242</v>
      </c>
      <c r="C17" s="129">
        <v>38000</v>
      </c>
      <c r="D17" s="126">
        <v>118.7</v>
      </c>
    </row>
    <row r="18" spans="1:4" ht="18" customHeight="1">
      <c r="A18" s="55"/>
      <c r="B18" s="87" t="s">
        <v>243</v>
      </c>
      <c r="C18" s="129">
        <v>0</v>
      </c>
      <c r="D18" s="68">
        <v>0</v>
      </c>
    </row>
    <row r="19" spans="1:4" ht="12" customHeight="1">
      <c r="A19" s="72"/>
      <c r="B19" s="72"/>
      <c r="C19" s="72"/>
      <c r="D19" s="73"/>
    </row>
    <row r="20" spans="1:4">
      <c r="A20" s="55"/>
      <c r="B20" s="55"/>
      <c r="C20" s="55"/>
      <c r="D20" s="74"/>
    </row>
    <row r="22" spans="1:4" ht="15.75" customHeight="1"/>
  </sheetData>
  <phoneticPr fontId="3" type="noConversion"/>
  <printOptions horizontalCentered="1"/>
  <pageMargins left="0.39370078740157483" right="0.39370078740157483" top="0.59055118110236227" bottom="0.62992125984251968" header="0.19685039370078741" footer="0.47244094488188981"/>
  <pageSetup paperSize="11" orientation="portrait" r:id="rId1"/>
  <headerFooter alignWithMargins="0">
    <oddFooter>&amp;L&amp;"Times New Roman,Italic"&amp;8Thông báo Tình hình Kinh tế - xã hội 9 tháng đầu năm 2019&amp;R&amp;P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6" enableFormatConditionsCalculation="0">
    <tabColor theme="6"/>
  </sheetPr>
  <dimension ref="A1:P33"/>
  <sheetViews>
    <sheetView workbookViewId="0">
      <selection activeCell="A28" sqref="A28"/>
    </sheetView>
  </sheetViews>
  <sheetFormatPr defaultRowHeight="15"/>
  <cols>
    <col min="1" max="1" width="4.7109375" style="16" customWidth="1"/>
    <col min="2" max="2" width="36.140625" style="16" customWidth="1"/>
    <col min="3" max="3" width="11.140625" style="16" customWidth="1"/>
    <col min="4" max="4" width="12.7109375" style="16" customWidth="1"/>
    <col min="5" max="5" width="7.5703125" style="16" customWidth="1"/>
    <col min="6" max="6" width="4.85546875" style="16" customWidth="1"/>
    <col min="7" max="7" width="11.5703125" style="16" customWidth="1"/>
    <col min="8" max="8" width="10.42578125" style="16" customWidth="1"/>
    <col min="9" max="9" width="9.140625" style="16" customWidth="1"/>
    <col min="10" max="10" width="14.140625" style="16" customWidth="1"/>
    <col min="11" max="11" width="11.42578125" style="16" customWidth="1"/>
    <col min="12" max="12" width="9.140625" style="217"/>
    <col min="13" max="16384" width="9.140625" style="16"/>
  </cols>
  <sheetData>
    <row r="1" spans="1:16" ht="16.5" customHeight="1">
      <c r="A1" s="247" t="s">
        <v>32</v>
      </c>
      <c r="B1" s="75"/>
      <c r="C1" s="76"/>
      <c r="D1" s="77"/>
      <c r="P1" s="511"/>
    </row>
    <row r="2" spans="1:16" ht="15.75" customHeight="1">
      <c r="A2" s="75"/>
      <c r="B2" s="251" t="s">
        <v>618</v>
      </c>
      <c r="C2" s="78"/>
      <c r="D2" s="77"/>
      <c r="P2" s="511"/>
    </row>
    <row r="3" spans="1:16" ht="15.75" customHeight="1">
      <c r="A3" s="77"/>
      <c r="B3" s="77"/>
      <c r="C3" s="79"/>
      <c r="D3" s="77"/>
      <c r="P3" s="511"/>
    </row>
    <row r="4" spans="1:16" ht="9" customHeight="1" thickBot="1">
      <c r="A4" s="77"/>
      <c r="B4" s="77"/>
      <c r="C4" s="80"/>
      <c r="D4" s="77"/>
      <c r="P4" s="511"/>
    </row>
    <row r="5" spans="1:16" ht="82.5" customHeight="1">
      <c r="A5" s="81"/>
      <c r="B5" s="81"/>
      <c r="C5" s="58" t="s">
        <v>619</v>
      </c>
      <c r="D5" s="58" t="s">
        <v>620</v>
      </c>
      <c r="P5" s="511"/>
    </row>
    <row r="6" spans="1:16" ht="9" customHeight="1">
      <c r="A6" s="77"/>
      <c r="B6" s="77"/>
      <c r="C6" s="79"/>
      <c r="D6" s="77"/>
      <c r="P6" s="511"/>
    </row>
    <row r="7" spans="1:16" ht="20.100000000000001" customHeight="1">
      <c r="A7" s="82" t="s">
        <v>33</v>
      </c>
      <c r="B7" s="83"/>
      <c r="C7" s="84">
        <f>C9+C11</f>
        <v>29086</v>
      </c>
      <c r="D7" s="115">
        <v>111.39</v>
      </c>
      <c r="G7" s="765"/>
      <c r="H7" s="760"/>
      <c r="P7" s="511"/>
    </row>
    <row r="8" spans="1:16" ht="20.100000000000001" customHeight="1">
      <c r="A8" s="70"/>
      <c r="B8" s="85" t="s">
        <v>29</v>
      </c>
      <c r="C8" s="86"/>
      <c r="D8" s="116"/>
      <c r="G8" s="761"/>
      <c r="H8" s="763"/>
      <c r="P8" s="511"/>
    </row>
    <row r="9" spans="1:16" ht="20.100000000000001" customHeight="1">
      <c r="A9" s="70"/>
      <c r="B9" s="87" t="s">
        <v>30</v>
      </c>
      <c r="C9" s="88">
        <v>7938</v>
      </c>
      <c r="D9" s="117">
        <v>112.48</v>
      </c>
      <c r="G9" s="761"/>
      <c r="H9" s="764"/>
      <c r="P9" s="511"/>
    </row>
    <row r="10" spans="1:16" ht="20.100000000000001" customHeight="1">
      <c r="A10" s="70"/>
      <c r="B10" s="87" t="s">
        <v>241</v>
      </c>
      <c r="C10" s="88">
        <v>0</v>
      </c>
      <c r="D10" s="117">
        <v>0</v>
      </c>
      <c r="G10" s="761"/>
      <c r="H10" s="763"/>
      <c r="P10" s="512"/>
    </row>
    <row r="11" spans="1:16" ht="20.100000000000001" customHeight="1">
      <c r="A11" s="70"/>
      <c r="B11" s="87" t="s">
        <v>242</v>
      </c>
      <c r="C11" s="88">
        <v>21148</v>
      </c>
      <c r="D11" s="117">
        <v>110.98</v>
      </c>
      <c r="G11" s="761"/>
      <c r="H11" s="764"/>
      <c r="P11" s="511"/>
    </row>
    <row r="12" spans="1:16" ht="20.100000000000001" customHeight="1">
      <c r="A12" s="70"/>
      <c r="B12" s="87" t="s">
        <v>243</v>
      </c>
      <c r="C12" s="88">
        <v>0</v>
      </c>
      <c r="D12" s="117">
        <v>0</v>
      </c>
      <c r="G12" s="766"/>
      <c r="H12" s="767"/>
      <c r="P12" s="511"/>
    </row>
    <row r="13" spans="1:16" ht="20.100000000000001" customHeight="1">
      <c r="A13" s="82" t="s">
        <v>34</v>
      </c>
      <c r="B13" s="83"/>
      <c r="C13" s="84">
        <f>C15+C17</f>
        <v>2310060</v>
      </c>
      <c r="D13" s="115">
        <v>111.95</v>
      </c>
      <c r="G13" s="587"/>
      <c r="H13" s="763"/>
      <c r="P13" s="512"/>
    </row>
    <row r="14" spans="1:16" ht="19.5" customHeight="1">
      <c r="A14" s="70"/>
      <c r="B14" s="85" t="s">
        <v>29</v>
      </c>
      <c r="C14" s="86"/>
      <c r="D14" s="116"/>
      <c r="G14" s="768"/>
      <c r="H14" s="769"/>
      <c r="P14" s="511"/>
    </row>
    <row r="15" spans="1:16" ht="20.100000000000001" customHeight="1">
      <c r="A15" s="70"/>
      <c r="B15" s="87" t="s">
        <v>30</v>
      </c>
      <c r="C15" s="88">
        <v>630580</v>
      </c>
      <c r="D15" s="117">
        <v>113.24</v>
      </c>
      <c r="G15" s="762"/>
      <c r="H15" s="763"/>
      <c r="P15" s="511"/>
    </row>
    <row r="16" spans="1:16" ht="20.100000000000001" customHeight="1">
      <c r="A16" s="70"/>
      <c r="B16" s="87" t="s">
        <v>241</v>
      </c>
      <c r="C16" s="88">
        <v>0</v>
      </c>
      <c r="D16" s="89">
        <v>0</v>
      </c>
      <c r="G16" s="770"/>
      <c r="P16" s="512"/>
    </row>
    <row r="17" spans="1:16" ht="20.100000000000001" customHeight="1">
      <c r="A17" s="70"/>
      <c r="B17" s="87" t="s">
        <v>242</v>
      </c>
      <c r="C17" s="88">
        <v>1679480</v>
      </c>
      <c r="D17" s="89">
        <v>111.47</v>
      </c>
      <c r="P17" s="511"/>
    </row>
    <row r="18" spans="1:16" ht="20.100000000000001" customHeight="1">
      <c r="A18" s="297"/>
      <c r="B18" s="87" t="s">
        <v>243</v>
      </c>
      <c r="C18" s="88">
        <v>0</v>
      </c>
      <c r="D18" s="89">
        <v>0</v>
      </c>
      <c r="P18" s="511"/>
    </row>
    <row r="19" spans="1:16" ht="15.75">
      <c r="A19" s="298"/>
      <c r="B19" s="298"/>
      <c r="C19" s="298"/>
      <c r="D19" s="298"/>
      <c r="P19" s="511"/>
    </row>
    <row r="20" spans="1:16" ht="15.75">
      <c r="P20" s="511"/>
    </row>
    <row r="21" spans="1:16" ht="15.75">
      <c r="P21" s="511"/>
    </row>
    <row r="22" spans="1:16" ht="15.75" customHeight="1">
      <c r="P22" s="511"/>
    </row>
    <row r="23" spans="1:16" ht="15.75">
      <c r="P23" s="512"/>
    </row>
    <row r="24" spans="1:16" ht="15.75">
      <c r="P24" s="511"/>
    </row>
    <row r="25" spans="1:16" ht="15.75">
      <c r="P25" s="511"/>
    </row>
    <row r="26" spans="1:16" ht="15.75">
      <c r="P26" s="511"/>
    </row>
    <row r="27" spans="1:16" ht="15.75">
      <c r="P27" s="511"/>
    </row>
    <row r="28" spans="1:16" ht="15.75">
      <c r="P28" s="512"/>
    </row>
    <row r="29" spans="1:16" ht="15.75">
      <c r="P29" s="512"/>
    </row>
    <row r="30" spans="1:16" ht="15.75">
      <c r="P30" s="511"/>
    </row>
    <row r="31" spans="1:16" ht="15.75">
      <c r="P31" s="511"/>
    </row>
    <row r="32" spans="1:16" ht="15.75">
      <c r="P32" s="511"/>
    </row>
    <row r="33" spans="16:16" ht="15.75">
      <c r="P33" s="511"/>
    </row>
  </sheetData>
  <phoneticPr fontId="3" type="noConversion"/>
  <printOptions horizontalCentered="1"/>
  <pageMargins left="0.39370078740157483" right="0.39370078740157483" top="0.59055118110236227" bottom="0.62992125984251968" header="0.19685039370078741" footer="0.47244094488188981"/>
  <pageSetup paperSize="11" orientation="portrait" r:id="rId1"/>
  <headerFooter alignWithMargins="0">
    <oddFooter>&amp;L&amp;"Times New Roman,Italic"&amp;8Thông báo Tình hình Kinh tế - xã hội 9 tháng đầu năm 2019&amp;R&amp;P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30">
    <tabColor theme="6"/>
  </sheetPr>
  <dimension ref="A1:F15"/>
  <sheetViews>
    <sheetView workbookViewId="0">
      <selection activeCell="A28" sqref="A28"/>
    </sheetView>
  </sheetViews>
  <sheetFormatPr defaultRowHeight="12.75"/>
  <cols>
    <col min="1" max="1" width="39.28515625" customWidth="1"/>
    <col min="2" max="3" width="12.7109375" customWidth="1"/>
    <col min="4" max="4" width="6.42578125" customWidth="1"/>
    <col min="5" max="5" width="11.28515625" customWidth="1"/>
  </cols>
  <sheetData>
    <row r="1" spans="1:6" ht="20.100000000000001" customHeight="1">
      <c r="A1" s="316" t="s">
        <v>99</v>
      </c>
      <c r="B1" s="146"/>
      <c r="C1" s="146"/>
      <c r="D1" s="146"/>
      <c r="E1" s="146"/>
      <c r="F1" s="146"/>
    </row>
    <row r="2" spans="1:6" ht="15.75" customHeight="1">
      <c r="A2" s="147"/>
      <c r="B2" s="148"/>
      <c r="C2" s="149"/>
      <c r="D2" s="146"/>
      <c r="E2" s="146"/>
      <c r="F2" s="146"/>
    </row>
    <row r="3" spans="1:6" ht="15.75" customHeight="1" thickBot="1">
      <c r="A3" s="146"/>
      <c r="B3" s="146"/>
      <c r="C3" s="146"/>
      <c r="D3" s="146"/>
      <c r="E3" s="146"/>
      <c r="F3" s="146"/>
    </row>
    <row r="4" spans="1:6" ht="73.5" customHeight="1">
      <c r="A4" s="150"/>
      <c r="B4" s="151" t="s">
        <v>621</v>
      </c>
      <c r="C4" s="152" t="s">
        <v>622</v>
      </c>
      <c r="D4" s="146"/>
      <c r="E4" s="146"/>
      <c r="F4" s="146"/>
    </row>
    <row r="5" spans="1:6" ht="24.95" customHeight="1">
      <c r="A5" s="153" t="s">
        <v>100</v>
      </c>
      <c r="B5" s="154">
        <v>52883</v>
      </c>
      <c r="C5" s="155">
        <v>115.12</v>
      </c>
      <c r="D5" s="156"/>
      <c r="E5" s="156"/>
      <c r="F5" s="156"/>
    </row>
    <row r="6" spans="1:6" ht="24.95" customHeight="1">
      <c r="A6" s="156" t="s">
        <v>101</v>
      </c>
      <c r="B6" s="154"/>
      <c r="C6" s="158"/>
      <c r="D6" s="159"/>
      <c r="E6" s="146"/>
      <c r="F6" s="146"/>
    </row>
    <row r="7" spans="1:6" ht="21.95" customHeight="1">
      <c r="A7" s="156" t="s">
        <v>102</v>
      </c>
      <c r="B7" s="154">
        <v>69076</v>
      </c>
      <c r="C7" s="155">
        <v>105.61</v>
      </c>
      <c r="D7" s="146"/>
      <c r="E7" s="315"/>
      <c r="F7" s="146"/>
    </row>
    <row r="8" spans="1:6" ht="21.95" customHeight="1">
      <c r="A8" s="146" t="s">
        <v>103</v>
      </c>
      <c r="B8" s="157">
        <v>47889</v>
      </c>
      <c r="C8" s="158"/>
      <c r="D8" s="146"/>
      <c r="E8" s="146"/>
      <c r="F8" s="146"/>
    </row>
    <row r="9" spans="1:6" ht="21.95" customHeight="1">
      <c r="A9" s="146" t="s">
        <v>104</v>
      </c>
      <c r="B9" s="157">
        <v>21187</v>
      </c>
      <c r="C9" s="158"/>
      <c r="D9" s="146"/>
      <c r="E9" s="146"/>
      <c r="F9" s="146"/>
    </row>
    <row r="10" spans="1:6">
      <c r="A10" s="146"/>
      <c r="B10" s="146"/>
      <c r="C10" s="158"/>
      <c r="D10" s="146"/>
    </row>
    <row r="11" spans="1:6" ht="24.95" customHeight="1">
      <c r="A11" s="156" t="s">
        <v>142</v>
      </c>
      <c r="B11" s="160"/>
      <c r="C11" s="158"/>
      <c r="D11" s="156"/>
    </row>
    <row r="12" spans="1:6" ht="21.95" customHeight="1">
      <c r="A12" s="146" t="s">
        <v>105</v>
      </c>
      <c r="B12" s="513" t="s">
        <v>175</v>
      </c>
      <c r="C12" s="158"/>
      <c r="D12" s="161"/>
    </row>
    <row r="13" spans="1:6" ht="21.95" customHeight="1">
      <c r="A13" s="146" t="s">
        <v>106</v>
      </c>
      <c r="B13" s="513" t="s">
        <v>175</v>
      </c>
      <c r="C13" s="158"/>
      <c r="D13" s="161"/>
    </row>
    <row r="14" spans="1:6">
      <c r="A14" s="162"/>
      <c r="B14" s="162"/>
      <c r="C14" s="162"/>
      <c r="D14" s="146"/>
    </row>
    <row r="15" spans="1:6" ht="20.100000000000001" customHeight="1">
      <c r="A15" s="146" t="s">
        <v>107</v>
      </c>
      <c r="B15" s="146"/>
      <c r="C15" s="146"/>
      <c r="D15" s="146"/>
    </row>
  </sheetData>
  <printOptions horizontalCentered="1"/>
  <pageMargins left="0.39370078740157483" right="0.39370078740157483" top="0.59055118110236227" bottom="0.62992125984251968" header="0.19685039370078741" footer="0.47244094488188981"/>
  <pageSetup paperSize="11" orientation="portrait" verticalDpi="300" r:id="rId1"/>
  <headerFooter alignWithMargins="0">
    <oddFooter>&amp;L&amp;"Times New Roman,Italic"&amp;8Thông báo Tình hình Kinh tế - xã hội 9 tháng đầu năm 2019&amp;R&amp;P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9">
    <tabColor theme="6"/>
  </sheetPr>
  <dimension ref="A1:Q27"/>
  <sheetViews>
    <sheetView workbookViewId="0">
      <selection activeCell="A28" sqref="A28"/>
    </sheetView>
  </sheetViews>
  <sheetFormatPr defaultRowHeight="15"/>
  <cols>
    <col min="1" max="1" width="32.28515625" style="16" customWidth="1"/>
    <col min="2" max="2" width="9" style="16" customWidth="1"/>
    <col min="3" max="3" width="9.85546875" style="16" customWidth="1"/>
    <col min="4" max="4" width="10.140625" style="16" customWidth="1"/>
    <col min="5" max="5" width="7.85546875" style="16" customWidth="1"/>
    <col min="6" max="6" width="4.28515625" style="16" customWidth="1"/>
    <col min="7" max="7" width="25.140625" style="16" customWidth="1"/>
    <col min="8" max="8" width="12.42578125" style="16" customWidth="1"/>
    <col min="9" max="10" width="11.7109375" style="16" customWidth="1"/>
    <col min="11" max="11" width="11.7109375" style="217" customWidth="1"/>
    <col min="12" max="13" width="11.7109375" style="16" customWidth="1"/>
    <col min="14" max="16384" width="9.140625" style="16"/>
  </cols>
  <sheetData>
    <row r="1" spans="1:17" ht="16.5" customHeight="1">
      <c r="A1" s="45" t="s">
        <v>169</v>
      </c>
      <c r="B1" s="131"/>
      <c r="Q1" s="285"/>
    </row>
    <row r="2" spans="1:17" ht="15.75" customHeight="1">
      <c r="A2" s="45" t="s">
        <v>170</v>
      </c>
      <c r="B2" s="131"/>
      <c r="Q2" s="285"/>
    </row>
    <row r="3" spans="1:17" ht="15.75" customHeight="1">
      <c r="A3" s="250" t="s">
        <v>623</v>
      </c>
      <c r="B3" s="132"/>
      <c r="Q3" s="285"/>
    </row>
    <row r="4" spans="1:17" ht="15.75" thickBot="1">
      <c r="A4" s="31"/>
      <c r="B4" s="31"/>
      <c r="D4" s="48" t="s">
        <v>83</v>
      </c>
      <c r="Q4" s="285"/>
    </row>
    <row r="5" spans="1:17" ht="81" customHeight="1">
      <c r="A5" s="41"/>
      <c r="B5" s="133" t="s">
        <v>432</v>
      </c>
      <c r="C5" s="751" t="s">
        <v>624</v>
      </c>
      <c r="D5" s="751" t="s">
        <v>625</v>
      </c>
      <c r="Q5" s="285"/>
    </row>
    <row r="6" spans="1:17" ht="7.5" customHeight="1">
      <c r="A6" s="27"/>
      <c r="B6" s="134"/>
      <c r="C6" s="33"/>
      <c r="D6" s="14"/>
      <c r="Q6" s="285"/>
    </row>
    <row r="7" spans="1:17" s="99" customFormat="1" ht="18.75" customHeight="1">
      <c r="A7" s="34" t="s">
        <v>1</v>
      </c>
      <c r="B7" s="213">
        <f>B8+B15+B20</f>
        <v>3798436</v>
      </c>
      <c r="C7" s="213">
        <f>C8+C15+C20</f>
        <v>2472268</v>
      </c>
      <c r="D7" s="135">
        <f>C7/B7*100</f>
        <v>65.086472432337942</v>
      </c>
      <c r="E7" s="35"/>
      <c r="F7" s="16"/>
      <c r="G7" s="16"/>
      <c r="H7" s="16"/>
      <c r="I7" s="16"/>
      <c r="J7" s="16"/>
      <c r="K7" s="217"/>
      <c r="L7" s="16"/>
      <c r="M7" s="16"/>
      <c r="N7" s="16"/>
      <c r="O7" s="16"/>
      <c r="P7" s="16"/>
      <c r="Q7" s="317"/>
    </row>
    <row r="8" spans="1:17" s="99" customFormat="1" ht="19.5" customHeight="1">
      <c r="A8" s="36" t="s">
        <v>84</v>
      </c>
      <c r="B8" s="213">
        <f>B9+B10+B11+B12+B13</f>
        <v>3418106</v>
      </c>
      <c r="C8" s="213">
        <f>C9+C11+C12+C13+C14+C10</f>
        <v>2089475</v>
      </c>
      <c r="D8" s="135">
        <f>C8/B8*100</f>
        <v>61.12961388558459</v>
      </c>
      <c r="E8" s="35"/>
      <c r="F8" s="16"/>
      <c r="G8" s="16"/>
      <c r="H8" s="16"/>
      <c r="I8" s="16"/>
      <c r="J8" s="16"/>
      <c r="K8" s="217"/>
      <c r="L8" s="16"/>
      <c r="M8" s="16"/>
      <c r="N8" s="16"/>
      <c r="O8" s="16"/>
      <c r="P8" s="16"/>
      <c r="Q8" s="317"/>
    </row>
    <row r="9" spans="1:17" s="99" customFormat="1" ht="18.95" customHeight="1">
      <c r="A9" s="37" t="s">
        <v>85</v>
      </c>
      <c r="B9" s="514">
        <v>981061</v>
      </c>
      <c r="C9" s="516">
        <v>576332</v>
      </c>
      <c r="D9" s="136">
        <f>C9/B9*100</f>
        <v>58.745786449568371</v>
      </c>
      <c r="E9" s="38"/>
      <c r="F9" s="16"/>
      <c r="G9" s="16"/>
      <c r="H9" s="16"/>
      <c r="I9" s="16"/>
      <c r="J9" s="16"/>
      <c r="K9" s="217"/>
      <c r="L9" s="16"/>
      <c r="M9" s="16"/>
      <c r="N9" s="16"/>
      <c r="O9" s="16"/>
      <c r="P9" s="16"/>
      <c r="Q9" s="287"/>
    </row>
    <row r="10" spans="1:17" s="99" customFormat="1" ht="18.95" customHeight="1">
      <c r="A10" s="37" t="s">
        <v>176</v>
      </c>
      <c r="B10" s="514">
        <v>137000</v>
      </c>
      <c r="C10" s="516">
        <v>25156</v>
      </c>
      <c r="D10" s="136">
        <f>C10/B10*100</f>
        <v>18.362043795620441</v>
      </c>
      <c r="E10" s="139"/>
      <c r="F10" s="16"/>
      <c r="G10" s="16"/>
      <c r="H10" s="16"/>
      <c r="I10" s="16"/>
      <c r="J10" s="16"/>
      <c r="K10" s="217"/>
      <c r="L10" s="16"/>
      <c r="M10" s="16"/>
      <c r="N10" s="16"/>
      <c r="O10" s="16"/>
      <c r="P10" s="16"/>
      <c r="Q10" s="287"/>
    </row>
    <row r="11" spans="1:17" s="99" customFormat="1" ht="30" customHeight="1">
      <c r="A11" s="39" t="s">
        <v>87</v>
      </c>
      <c r="B11" s="514">
        <v>359580</v>
      </c>
      <c r="C11" s="516">
        <v>439824</v>
      </c>
      <c r="D11" s="140">
        <v>0</v>
      </c>
      <c r="E11" s="38"/>
      <c r="F11" s="16"/>
      <c r="G11" s="16"/>
      <c r="H11" s="16"/>
      <c r="I11" s="16"/>
      <c r="J11" s="16"/>
      <c r="K11" s="217"/>
      <c r="L11" s="16"/>
      <c r="M11" s="16"/>
      <c r="N11" s="16"/>
      <c r="O11" s="16"/>
      <c r="P11" s="16"/>
      <c r="Q11" s="287"/>
    </row>
    <row r="12" spans="1:17" s="99" customFormat="1" ht="18.95" customHeight="1">
      <c r="A12" s="39" t="s">
        <v>88</v>
      </c>
      <c r="B12" s="514">
        <v>477465</v>
      </c>
      <c r="C12" s="516">
        <v>96297</v>
      </c>
      <c r="D12" s="140">
        <v>0</v>
      </c>
      <c r="E12" s="38"/>
      <c r="F12" s="16"/>
      <c r="G12" s="16"/>
      <c r="H12" s="16"/>
      <c r="I12" s="16"/>
      <c r="J12" s="16"/>
      <c r="K12" s="217"/>
      <c r="L12" s="16"/>
      <c r="M12" s="16"/>
      <c r="N12" s="16"/>
      <c r="O12" s="16"/>
      <c r="P12" s="16"/>
      <c r="Q12" s="287"/>
    </row>
    <row r="13" spans="1:17" s="99" customFormat="1" ht="18.95" customHeight="1">
      <c r="A13" s="39" t="s">
        <v>89</v>
      </c>
      <c r="B13" s="514">
        <v>1463000</v>
      </c>
      <c r="C13" s="516">
        <v>951866</v>
      </c>
      <c r="D13" s="136">
        <f>C13/B13*100</f>
        <v>65.06261107313739</v>
      </c>
      <c r="E13" s="38"/>
      <c r="F13" s="16"/>
      <c r="G13" s="16"/>
      <c r="H13" s="16"/>
      <c r="I13" s="16"/>
      <c r="J13" s="16"/>
      <c r="K13" s="217"/>
      <c r="L13" s="16"/>
      <c r="M13" s="16"/>
      <c r="N13" s="16"/>
      <c r="O13" s="16"/>
      <c r="P13" s="16"/>
      <c r="Q13" s="287"/>
    </row>
    <row r="14" spans="1:17" s="99" customFormat="1" ht="18.95" customHeight="1">
      <c r="A14" s="39" t="s">
        <v>90</v>
      </c>
      <c r="B14" s="514">
        <v>0</v>
      </c>
      <c r="C14" s="516"/>
      <c r="D14" s="40">
        <v>0</v>
      </c>
      <c r="E14" s="38"/>
      <c r="F14" s="16"/>
      <c r="G14" s="16"/>
      <c r="H14" s="16"/>
      <c r="I14" s="16"/>
      <c r="J14" s="16"/>
      <c r="K14" s="217"/>
      <c r="L14" s="16"/>
      <c r="M14" s="16"/>
      <c r="N14" s="16"/>
      <c r="O14" s="16"/>
      <c r="P14" s="16"/>
      <c r="Q14" s="287"/>
    </row>
    <row r="15" spans="1:17" s="99" customFormat="1" ht="19.5" customHeight="1">
      <c r="A15" s="36" t="s">
        <v>91</v>
      </c>
      <c r="B15" s="215">
        <f>+B16+B18+B19+B17</f>
        <v>380330</v>
      </c>
      <c r="C15" s="213">
        <f>C16+C18+C19+C17</f>
        <v>382793</v>
      </c>
      <c r="D15" s="135">
        <f>C15/B15*100</f>
        <v>100.6475955091631</v>
      </c>
      <c r="E15" s="35"/>
      <c r="F15" s="16"/>
      <c r="G15" s="16"/>
      <c r="H15" s="16"/>
      <c r="I15" s="16"/>
      <c r="J15" s="16"/>
      <c r="K15" s="217"/>
      <c r="L15" s="16"/>
      <c r="M15" s="16"/>
      <c r="N15" s="16"/>
      <c r="O15" s="16"/>
      <c r="P15" s="16"/>
      <c r="Q15" s="317"/>
    </row>
    <row r="16" spans="1:17" s="99" customFormat="1" ht="18.95" customHeight="1">
      <c r="A16" s="37" t="s">
        <v>92</v>
      </c>
      <c r="B16" s="517">
        <v>247330</v>
      </c>
      <c r="C16" s="516">
        <v>246236</v>
      </c>
      <c r="D16" s="136">
        <f>C16/B16*100</f>
        <v>99.55767597946064</v>
      </c>
      <c r="E16" s="38"/>
      <c r="F16" s="16"/>
      <c r="G16" s="16"/>
      <c r="H16" s="16"/>
      <c r="I16" s="16"/>
      <c r="J16" s="16"/>
      <c r="K16" s="217"/>
      <c r="L16" s="16"/>
      <c r="M16" s="16"/>
      <c r="N16" s="16"/>
      <c r="O16" s="16"/>
      <c r="P16" s="16"/>
      <c r="Q16" s="287"/>
    </row>
    <row r="17" spans="1:17" s="99" customFormat="1" ht="18.95" customHeight="1">
      <c r="A17" s="37" t="s">
        <v>176</v>
      </c>
      <c r="B17" s="518">
        <v>133000</v>
      </c>
      <c r="C17" s="515">
        <v>136557</v>
      </c>
      <c r="D17" s="136">
        <f>C17/B17*100</f>
        <v>102.67443609022557</v>
      </c>
      <c r="E17" s="138"/>
      <c r="F17" s="16"/>
      <c r="G17" s="16"/>
      <c r="H17" s="16"/>
      <c r="I17" s="16"/>
      <c r="J17" s="16"/>
      <c r="K17" s="217"/>
      <c r="L17" s="16"/>
      <c r="M17" s="16"/>
      <c r="N17" s="16"/>
      <c r="O17" s="16"/>
      <c r="P17" s="16"/>
      <c r="Q17" s="287"/>
    </row>
    <row r="18" spans="1:17" s="99" customFormat="1" ht="18.95" customHeight="1">
      <c r="A18" s="37" t="s">
        <v>93</v>
      </c>
      <c r="B18" s="214">
        <v>0</v>
      </c>
      <c r="C18" s="214">
        <v>0</v>
      </c>
      <c r="D18" s="40">
        <v>0</v>
      </c>
      <c r="E18" s="38"/>
      <c r="F18" s="16"/>
      <c r="G18" s="16"/>
      <c r="H18" s="16"/>
      <c r="I18" s="16"/>
      <c r="J18" s="16"/>
      <c r="K18" s="217"/>
      <c r="L18" s="16"/>
      <c r="M18" s="16"/>
      <c r="N18" s="16"/>
      <c r="O18" s="16"/>
      <c r="P18" s="16"/>
      <c r="Q18" s="287"/>
    </row>
    <row r="19" spans="1:17" s="99" customFormat="1" ht="19.5" customHeight="1">
      <c r="A19" s="37" t="s">
        <v>90</v>
      </c>
      <c r="B19" s="214">
        <v>0</v>
      </c>
      <c r="C19" s="214">
        <v>0</v>
      </c>
      <c r="D19" s="40">
        <v>0</v>
      </c>
      <c r="E19" s="38"/>
      <c r="F19" s="16"/>
      <c r="G19" s="16"/>
      <c r="H19" s="16"/>
      <c r="I19" s="16"/>
      <c r="J19" s="16"/>
      <c r="K19" s="217"/>
      <c r="L19" s="16"/>
      <c r="M19" s="16"/>
      <c r="N19" s="16"/>
      <c r="O19" s="16"/>
      <c r="P19" s="16"/>
      <c r="Q19" s="287"/>
    </row>
    <row r="20" spans="1:17" s="99" customFormat="1" ht="19.5" customHeight="1">
      <c r="A20" s="36" t="s">
        <v>94</v>
      </c>
      <c r="B20" s="215">
        <f>B21+B23+B24</f>
        <v>0</v>
      </c>
      <c r="C20" s="215">
        <f>C21+C23+C24</f>
        <v>0</v>
      </c>
      <c r="D20" s="141">
        <v>0</v>
      </c>
      <c r="E20" s="35"/>
      <c r="F20" s="16"/>
      <c r="G20" s="16"/>
      <c r="H20" s="16"/>
      <c r="I20" s="16"/>
      <c r="J20" s="16"/>
      <c r="K20" s="217"/>
      <c r="L20" s="16"/>
      <c r="M20" s="16"/>
      <c r="N20" s="16"/>
      <c r="O20" s="16"/>
      <c r="P20" s="16"/>
      <c r="Q20" s="287"/>
    </row>
    <row r="21" spans="1:17" s="99" customFormat="1" ht="18.95" customHeight="1">
      <c r="A21" s="37" t="s">
        <v>95</v>
      </c>
      <c r="B21" s="214">
        <v>0</v>
      </c>
      <c r="C21" s="214">
        <v>0</v>
      </c>
      <c r="D21" s="40">
        <v>0</v>
      </c>
      <c r="E21" s="38"/>
      <c r="F21" s="16"/>
      <c r="G21" s="16"/>
      <c r="H21" s="16"/>
      <c r="I21" s="16"/>
      <c r="J21" s="16"/>
      <c r="K21" s="217"/>
      <c r="L21" s="16"/>
      <c r="M21" s="16"/>
      <c r="N21" s="16"/>
      <c r="O21" s="16"/>
      <c r="P21" s="16"/>
      <c r="Q21" s="287"/>
    </row>
    <row r="22" spans="1:17" s="99" customFormat="1" ht="14.25" customHeight="1">
      <c r="A22" s="137" t="s">
        <v>86</v>
      </c>
      <c r="B22" s="214">
        <v>0</v>
      </c>
      <c r="C22" s="214">
        <v>0</v>
      </c>
      <c r="D22" s="40">
        <v>0</v>
      </c>
      <c r="E22" s="40"/>
      <c r="F22" s="16"/>
      <c r="G22" s="16"/>
      <c r="H22" s="16"/>
      <c r="I22" s="16"/>
      <c r="J22" s="16"/>
      <c r="K22" s="217"/>
      <c r="L22" s="16"/>
      <c r="M22" s="16"/>
      <c r="N22" s="16"/>
      <c r="O22" s="16"/>
      <c r="P22" s="16"/>
      <c r="Q22" s="287"/>
    </row>
    <row r="23" spans="1:17" s="99" customFormat="1" ht="18.95" customHeight="1">
      <c r="A23" s="37" t="s">
        <v>96</v>
      </c>
      <c r="B23" s="214">
        <v>0</v>
      </c>
      <c r="C23" s="214">
        <v>0</v>
      </c>
      <c r="D23" s="40">
        <v>0</v>
      </c>
      <c r="E23" s="38"/>
      <c r="F23" s="16"/>
      <c r="G23" s="16"/>
      <c r="H23" s="16"/>
      <c r="I23" s="16"/>
      <c r="J23" s="16"/>
      <c r="K23" s="217"/>
      <c r="L23" s="16"/>
      <c r="M23" s="16"/>
      <c r="N23" s="16"/>
      <c r="O23" s="16"/>
      <c r="P23" s="16"/>
      <c r="Q23" s="287"/>
    </row>
    <row r="24" spans="1:17" s="99" customFormat="1" ht="18.95" customHeight="1">
      <c r="A24" s="144" t="s">
        <v>90</v>
      </c>
      <c r="B24" s="145">
        <v>0</v>
      </c>
      <c r="C24" s="216">
        <v>0</v>
      </c>
      <c r="D24" s="145">
        <v>0</v>
      </c>
      <c r="E24" s="38"/>
      <c r="F24" s="16"/>
      <c r="G24" s="16"/>
      <c r="H24" s="16"/>
      <c r="I24" s="16"/>
      <c r="J24" s="16"/>
      <c r="K24" s="217"/>
      <c r="L24" s="16"/>
      <c r="M24" s="16"/>
      <c r="N24" s="16"/>
      <c r="O24" s="16"/>
      <c r="P24" s="16"/>
      <c r="Q24" s="287"/>
    </row>
    <row r="25" spans="1:17">
      <c r="A25" s="142"/>
      <c r="B25" s="142"/>
    </row>
    <row r="26" spans="1:17">
      <c r="A26" s="32"/>
      <c r="B26" s="32"/>
    </row>
    <row r="27" spans="1:17">
      <c r="A27" s="32"/>
      <c r="B27" s="32"/>
    </row>
  </sheetData>
  <printOptions horizontalCentered="1"/>
  <pageMargins left="0.39370078740157483" right="0.39370078740157483" top="0.59055118110236227" bottom="0.62992125984251968" header="0.19685039370078741" footer="0.47244094488188981"/>
  <pageSetup paperSize="11" orientation="portrait" verticalDpi="300" r:id="rId1"/>
  <headerFooter alignWithMargins="0">
    <oddFooter>&amp;L&amp;"Times New Roman,Italic"&amp;8Thông báo Tình hình Kinh tế - xã hội 9 tháng đầu năm 2019&amp;R&amp;P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31">
    <tabColor theme="6"/>
  </sheetPr>
  <dimension ref="A1:F31"/>
  <sheetViews>
    <sheetView workbookViewId="0">
      <selection activeCell="A28" sqref="A28"/>
    </sheetView>
  </sheetViews>
  <sheetFormatPr defaultRowHeight="12.75"/>
  <cols>
    <col min="1" max="1" width="2.7109375" style="24" customWidth="1"/>
    <col min="2" max="2" width="32.7109375" style="24" customWidth="1"/>
    <col min="3" max="3" width="10.85546875" style="24" hidden="1" customWidth="1"/>
    <col min="4" max="4" width="11.28515625" style="24" customWidth="1"/>
    <col min="5" max="5" width="8.7109375" style="24" customWidth="1"/>
    <col min="6" max="6" width="9.7109375" style="24" customWidth="1"/>
    <col min="7" max="7" width="3.42578125" style="24" customWidth="1"/>
    <col min="8" max="8" width="39.140625" style="24" customWidth="1"/>
    <col min="9" max="9" width="1.140625" style="24" customWidth="1"/>
    <col min="10" max="10" width="1.7109375" style="24" customWidth="1"/>
    <col min="11" max="11" width="1.85546875" style="24" customWidth="1"/>
    <col min="12" max="12" width="13.5703125" style="24" customWidth="1"/>
    <col min="13" max="16384" width="9.140625" style="24"/>
  </cols>
  <sheetData>
    <row r="1" spans="1:6" ht="18" customHeight="1">
      <c r="A1" s="246" t="s">
        <v>40</v>
      </c>
    </row>
    <row r="2" spans="1:6" ht="18" customHeight="1">
      <c r="A2" s="248" t="s">
        <v>626</v>
      </c>
    </row>
    <row r="3" spans="1:6" ht="12" customHeight="1">
      <c r="A3" s="23"/>
    </row>
    <row r="4" spans="1:6" ht="15" customHeight="1" thickBot="1">
      <c r="A4" s="26" t="s">
        <v>627</v>
      </c>
      <c r="B4" s="26"/>
      <c r="C4" s="26"/>
      <c r="D4" s="26"/>
      <c r="E4" s="26"/>
      <c r="F4" s="26"/>
    </row>
    <row r="5" spans="1:6" ht="65.099999999999994" customHeight="1">
      <c r="A5" s="96"/>
      <c r="B5" s="96"/>
      <c r="C5" s="218" t="s">
        <v>440</v>
      </c>
      <c r="D5" s="759" t="s">
        <v>628</v>
      </c>
      <c r="E5" s="212" t="s">
        <v>54</v>
      </c>
      <c r="F5" s="212" t="s">
        <v>55</v>
      </c>
    </row>
    <row r="6" spans="1:6" ht="4.5" customHeight="1"/>
    <row r="7" spans="1:6" ht="20.100000000000001" customHeight="1">
      <c r="A7" s="819" t="s">
        <v>260</v>
      </c>
      <c r="B7" s="819"/>
      <c r="C7" s="106">
        <f>C8+C9</f>
        <v>6080000</v>
      </c>
      <c r="D7" s="106">
        <f>D8+D9</f>
        <v>5258470</v>
      </c>
      <c r="E7" s="107">
        <f t="shared" ref="E7:E17" si="0">D7/C7*100</f>
        <v>86.487993421052636</v>
      </c>
      <c r="F7" s="107">
        <v>116.17</v>
      </c>
    </row>
    <row r="8" spans="1:6" ht="15" customHeight="1">
      <c r="A8" s="270" t="s">
        <v>271</v>
      </c>
      <c r="B8" s="190" t="s">
        <v>272</v>
      </c>
      <c r="C8" s="106">
        <v>176500</v>
      </c>
      <c r="D8" s="257">
        <v>439918</v>
      </c>
      <c r="E8" s="107">
        <f t="shared" si="0"/>
        <v>249.24532577903685</v>
      </c>
      <c r="F8" s="107">
        <v>306.63</v>
      </c>
    </row>
    <row r="9" spans="1:6" ht="15" customHeight="1">
      <c r="A9" s="259" t="s">
        <v>273</v>
      </c>
      <c r="B9" s="190" t="s">
        <v>41</v>
      </c>
      <c r="C9" s="106">
        <v>5903500</v>
      </c>
      <c r="D9" s="257">
        <v>4818552</v>
      </c>
      <c r="E9" s="107">
        <f t="shared" si="0"/>
        <v>81.621953078682139</v>
      </c>
      <c r="F9" s="107">
        <v>109.93</v>
      </c>
    </row>
    <row r="10" spans="1:6" ht="15" customHeight="1">
      <c r="A10" s="23" t="s">
        <v>274</v>
      </c>
      <c r="C10" s="541">
        <v>5903500</v>
      </c>
      <c r="D10" s="258">
        <v>4818075</v>
      </c>
      <c r="E10" s="109">
        <f t="shared" si="0"/>
        <v>81.613873126111628</v>
      </c>
      <c r="F10" s="109">
        <v>109.95</v>
      </c>
    </row>
    <row r="11" spans="1:6" ht="15" customHeight="1">
      <c r="A11" s="259"/>
      <c r="B11" s="190" t="s">
        <v>275</v>
      </c>
      <c r="C11" s="538">
        <v>4203500</v>
      </c>
      <c r="D11" s="257">
        <v>3161211</v>
      </c>
      <c r="E11" s="107">
        <f t="shared" si="0"/>
        <v>75.204258356131788</v>
      </c>
      <c r="F11" s="107">
        <v>107.16</v>
      </c>
    </row>
    <row r="12" spans="1:6" ht="15.95" customHeight="1">
      <c r="A12" s="42"/>
      <c r="B12" s="267" t="s">
        <v>261</v>
      </c>
      <c r="C12" s="539">
        <v>250000</v>
      </c>
      <c r="D12" s="258">
        <v>192419</v>
      </c>
      <c r="E12" s="109">
        <f t="shared" si="0"/>
        <v>76.967600000000004</v>
      </c>
      <c r="F12" s="109">
        <v>103.73</v>
      </c>
    </row>
    <row r="13" spans="1:6" ht="15" customHeight="1">
      <c r="A13" s="42"/>
      <c r="B13" s="267" t="s">
        <v>262</v>
      </c>
      <c r="C13" s="540">
        <v>385000</v>
      </c>
      <c r="D13" s="258">
        <v>281911</v>
      </c>
      <c r="E13" s="109">
        <f t="shared" si="0"/>
        <v>73.223636363636373</v>
      </c>
      <c r="F13" s="109">
        <v>103.84</v>
      </c>
    </row>
    <row r="14" spans="1:6" ht="15" customHeight="1">
      <c r="A14" s="42"/>
      <c r="B14" s="267" t="s">
        <v>263</v>
      </c>
      <c r="C14" s="541">
        <v>32000</v>
      </c>
      <c r="D14" s="258">
        <v>48756</v>
      </c>
      <c r="E14" s="109">
        <f t="shared" si="0"/>
        <v>152.36250000000001</v>
      </c>
      <c r="F14" s="109">
        <v>159.21</v>
      </c>
    </row>
    <row r="15" spans="1:6" ht="15" customHeight="1">
      <c r="A15" s="42"/>
      <c r="B15" s="267" t="s">
        <v>180</v>
      </c>
      <c r="C15" s="540">
        <v>1100000</v>
      </c>
      <c r="D15" s="258">
        <v>919264</v>
      </c>
      <c r="E15" s="109">
        <f t="shared" si="0"/>
        <v>83.569454545454548</v>
      </c>
      <c r="F15" s="109">
        <v>108.17</v>
      </c>
    </row>
    <row r="16" spans="1:6" ht="15" customHeight="1">
      <c r="A16" s="42"/>
      <c r="B16" s="267" t="s">
        <v>43</v>
      </c>
      <c r="C16" s="108">
        <v>290000</v>
      </c>
      <c r="D16" s="258">
        <v>267215</v>
      </c>
      <c r="E16" s="109">
        <f t="shared" si="0"/>
        <v>92.143103448275866</v>
      </c>
      <c r="F16" s="109">
        <v>133.74</v>
      </c>
    </row>
    <row r="17" spans="1:6" ht="15" customHeight="1">
      <c r="A17" s="260"/>
      <c r="B17" s="268" t="s">
        <v>264</v>
      </c>
      <c r="C17" s="108">
        <v>10000</v>
      </c>
      <c r="D17" s="258">
        <v>11480</v>
      </c>
      <c r="E17" s="109">
        <f t="shared" si="0"/>
        <v>114.8</v>
      </c>
      <c r="F17" s="109">
        <v>105.51</v>
      </c>
    </row>
    <row r="18" spans="1:6" ht="15" customHeight="1">
      <c r="B18" s="267" t="s">
        <v>265</v>
      </c>
      <c r="C18" s="108">
        <v>520000</v>
      </c>
      <c r="D18" s="258">
        <v>432623</v>
      </c>
      <c r="E18" s="109">
        <f>D18/C18*100</f>
        <v>83.196730769230768</v>
      </c>
      <c r="F18" s="109">
        <v>118.69</v>
      </c>
    </row>
    <row r="19" spans="1:6" ht="15" customHeight="1">
      <c r="B19" s="267" t="s">
        <v>266</v>
      </c>
      <c r="C19" s="108">
        <v>810000</v>
      </c>
      <c r="D19" s="258">
        <v>424874</v>
      </c>
      <c r="E19" s="109">
        <f>D19/C19*100</f>
        <v>52.453580246913575</v>
      </c>
      <c r="F19" s="109">
        <v>101.2</v>
      </c>
    </row>
    <row r="20" spans="1:6" ht="15" customHeight="1">
      <c r="B20" s="267" t="s">
        <v>267</v>
      </c>
      <c r="C20" s="108">
        <v>225000</v>
      </c>
      <c r="D20" s="261">
        <v>148961</v>
      </c>
      <c r="E20" s="109">
        <f>D20/C20*100</f>
        <v>66.204888888888888</v>
      </c>
      <c r="F20" s="262">
        <v>96.08</v>
      </c>
    </row>
    <row r="21" spans="1:6" ht="15" customHeight="1">
      <c r="B21" s="267" t="s">
        <v>276</v>
      </c>
      <c r="C21" s="108">
        <v>35000</v>
      </c>
      <c r="D21" s="258">
        <v>26497</v>
      </c>
      <c r="E21" s="109">
        <f t="shared" ref="E21:E26" si="1">D21/C21*100</f>
        <v>75.705714285714294</v>
      </c>
      <c r="F21" s="109">
        <v>101.62</v>
      </c>
    </row>
    <row r="22" spans="1:6" ht="15.95" customHeight="1">
      <c r="B22" s="267" t="s">
        <v>268</v>
      </c>
      <c r="C22" s="108">
        <v>270000</v>
      </c>
      <c r="D22" s="258">
        <v>275289</v>
      </c>
      <c r="E22" s="109">
        <f t="shared" si="1"/>
        <v>101.95888888888889</v>
      </c>
      <c r="F22" s="109">
        <v>102.67</v>
      </c>
    </row>
    <row r="23" spans="1:6" ht="15.95" customHeight="1">
      <c r="B23" s="267" t="s">
        <v>277</v>
      </c>
      <c r="C23" s="108">
        <v>70000</v>
      </c>
      <c r="D23" s="258">
        <v>47451</v>
      </c>
      <c r="E23" s="109">
        <f t="shared" si="1"/>
        <v>67.787142857142854</v>
      </c>
      <c r="F23" s="109">
        <v>89.67</v>
      </c>
    </row>
    <row r="24" spans="1:6" ht="15.95" customHeight="1">
      <c r="B24" s="542" t="s">
        <v>438</v>
      </c>
      <c r="C24" s="108">
        <v>3000</v>
      </c>
      <c r="D24" s="258">
        <v>750</v>
      </c>
      <c r="E24" s="109">
        <f t="shared" si="1"/>
        <v>25</v>
      </c>
      <c r="F24" s="109">
        <v>72.650000000000006</v>
      </c>
    </row>
    <row r="25" spans="1:6" ht="15.95" customHeight="1">
      <c r="B25" s="267" t="s">
        <v>280</v>
      </c>
      <c r="C25" s="108">
        <v>385500</v>
      </c>
      <c r="D25" s="258">
        <v>260321</v>
      </c>
      <c r="E25" s="109">
        <f t="shared" si="1"/>
        <v>67.528145265888469</v>
      </c>
      <c r="F25" s="109">
        <v>94.06</v>
      </c>
    </row>
    <row r="26" spans="1:6" ht="15.95" customHeight="1">
      <c r="B26" s="268" t="s">
        <v>269</v>
      </c>
      <c r="C26" s="108">
        <v>17000</v>
      </c>
      <c r="D26" s="261">
        <v>28409</v>
      </c>
      <c r="E26" s="109">
        <f t="shared" si="1"/>
        <v>167.11176470588236</v>
      </c>
      <c r="F26" s="263">
        <v>194.66</v>
      </c>
    </row>
    <row r="27" spans="1:6" ht="15.95" customHeight="1">
      <c r="B27" s="268" t="s">
        <v>270</v>
      </c>
      <c r="C27" s="108">
        <v>106000</v>
      </c>
      <c r="D27" s="261">
        <v>89523</v>
      </c>
      <c r="E27" s="109">
        <f>D27/C27*100</f>
        <v>84.455660377358484</v>
      </c>
      <c r="F27" s="24">
        <v>87.17</v>
      </c>
    </row>
    <row r="28" spans="1:6" ht="15.95" customHeight="1">
      <c r="B28" s="268" t="s">
        <v>278</v>
      </c>
      <c r="C28" s="108">
        <v>1430000</v>
      </c>
      <c r="D28" s="264">
        <v>1381575</v>
      </c>
      <c r="E28" s="109">
        <f>D28/C28*100</f>
        <v>96.613636363636374</v>
      </c>
      <c r="F28" s="24">
        <v>118.71</v>
      </c>
    </row>
    <row r="29" spans="1:6" ht="15" customHeight="1">
      <c r="B29" s="542" t="s">
        <v>439</v>
      </c>
      <c r="D29" s="184">
        <v>7254</v>
      </c>
      <c r="E29" s="109"/>
      <c r="F29" s="24">
        <v>49.88</v>
      </c>
    </row>
    <row r="30" spans="1:6" ht="15" customHeight="1">
      <c r="A30" s="111" t="s">
        <v>279</v>
      </c>
      <c r="B30" s="269"/>
      <c r="C30" s="265" t="s">
        <v>181</v>
      </c>
      <c r="D30" s="264">
        <v>477</v>
      </c>
      <c r="E30" s="271" t="s">
        <v>182</v>
      </c>
      <c r="F30" s="24">
        <v>39.78</v>
      </c>
    </row>
    <row r="31" spans="1:6" ht="5.0999999999999996" customHeight="1">
      <c r="A31" s="98"/>
      <c r="B31" s="98"/>
      <c r="C31" s="98"/>
      <c r="D31" s="98"/>
      <c r="E31" s="98"/>
      <c r="F31" s="98"/>
    </row>
  </sheetData>
  <mergeCells count="1">
    <mergeCell ref="A7:B7"/>
  </mergeCells>
  <phoneticPr fontId="3" type="noConversion"/>
  <printOptions horizontalCentered="1"/>
  <pageMargins left="0.39370078740157483" right="0.39370078740157483" top="0.55118110236220474" bottom="0.59055118110236227" header="0.19685039370078741" footer="0.47244094488188981"/>
  <pageSetup paperSize="11" orientation="portrait" verticalDpi="300" r:id="rId1"/>
  <headerFooter alignWithMargins="0">
    <oddFooter>&amp;L&amp;"Times New Roman,Italic"&amp;8Thông báo Tình hình Kinh tế - xã hội 9 tháng đầu năm 2019&amp;R&amp;P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32">
    <tabColor theme="6"/>
  </sheetPr>
  <dimension ref="A1:F32"/>
  <sheetViews>
    <sheetView topLeftCell="A16" workbookViewId="0">
      <selection activeCell="A28" sqref="A28"/>
    </sheetView>
  </sheetViews>
  <sheetFormatPr defaultRowHeight="12.75"/>
  <cols>
    <col min="1" max="1" width="2.7109375" style="24" customWidth="1"/>
    <col min="2" max="2" width="31.140625" style="24" customWidth="1"/>
    <col min="3" max="3" width="10.5703125" style="24" hidden="1" customWidth="1"/>
    <col min="4" max="4" width="10" style="24" customWidth="1"/>
    <col min="5" max="5" width="9.28515625" style="24" customWidth="1"/>
    <col min="6" max="6" width="9.42578125" style="24" customWidth="1"/>
    <col min="7" max="7" width="9.140625" style="24"/>
    <col min="8" max="8" width="25.28515625" style="24" customWidth="1"/>
    <col min="9" max="9" width="10.42578125" style="24" customWidth="1"/>
    <col min="10" max="10" width="15" style="24" customWidth="1"/>
    <col min="11" max="11" width="8.42578125" style="24" customWidth="1"/>
    <col min="12" max="12" width="13.85546875" style="24" customWidth="1"/>
    <col min="13" max="16384" width="9.140625" style="24"/>
  </cols>
  <sheetData>
    <row r="1" spans="1:6" ht="20.100000000000001" customHeight="1">
      <c r="A1" s="246" t="s">
        <v>44</v>
      </c>
    </row>
    <row r="2" spans="1:6" ht="20.100000000000001" customHeight="1">
      <c r="A2" s="222" t="s">
        <v>556</v>
      </c>
    </row>
    <row r="3" spans="1:6" ht="6.75" customHeight="1"/>
    <row r="4" spans="1:6" ht="20.100000000000001" customHeight="1" thickBot="1">
      <c r="A4" s="26" t="s">
        <v>627</v>
      </c>
      <c r="B4" s="26"/>
      <c r="C4" s="26"/>
      <c r="D4" s="26"/>
      <c r="E4" s="26"/>
      <c r="F4" s="26"/>
    </row>
    <row r="5" spans="1:6" ht="65.099999999999994" customHeight="1">
      <c r="A5" s="96"/>
      <c r="B5" s="96"/>
      <c r="C5" s="272" t="s">
        <v>441</v>
      </c>
      <c r="D5" s="759" t="s">
        <v>629</v>
      </c>
      <c r="E5" s="212" t="s">
        <v>54</v>
      </c>
      <c r="F5" s="212" t="s">
        <v>55</v>
      </c>
    </row>
    <row r="6" spans="1:6" ht="6" customHeight="1"/>
    <row r="7" spans="1:6" ht="20.100000000000001" customHeight="1">
      <c r="A7" s="820" t="s">
        <v>282</v>
      </c>
      <c r="B7" s="820"/>
      <c r="C7" s="102">
        <f>C9+C13+C30+C31</f>
        <v>13456673</v>
      </c>
      <c r="D7" s="102">
        <f>D9+D13+D30+D31</f>
        <v>8767351</v>
      </c>
      <c r="E7" s="112">
        <f>D7/C7*100</f>
        <v>65.152441469002028</v>
      </c>
      <c r="F7" s="112">
        <v>101.73</v>
      </c>
    </row>
    <row r="8" spans="1:6" ht="12.75" customHeight="1">
      <c r="A8" s="42" t="s">
        <v>281</v>
      </c>
      <c r="C8" s="25"/>
      <c r="D8" s="25"/>
      <c r="E8" s="103"/>
      <c r="F8" s="103"/>
    </row>
    <row r="9" spans="1:6" ht="14.1" customHeight="1">
      <c r="A9" s="23" t="s">
        <v>45</v>
      </c>
      <c r="B9" s="23"/>
      <c r="C9" s="277">
        <f>C10+C11+C12</f>
        <v>4034290</v>
      </c>
      <c r="D9" s="277">
        <f>D10+D11+D12</f>
        <v>2132103</v>
      </c>
      <c r="E9" s="112">
        <f>D9/C9*100</f>
        <v>52.849522468637602</v>
      </c>
      <c r="F9" s="274">
        <v>81.62</v>
      </c>
    </row>
    <row r="10" spans="1:6" ht="14.1" customHeight="1">
      <c r="A10" s="42"/>
      <c r="B10" s="24" t="s">
        <v>283</v>
      </c>
      <c r="C10" s="275">
        <v>4009890</v>
      </c>
      <c r="D10" s="264">
        <v>2132103</v>
      </c>
      <c r="E10" s="103">
        <f>D10/C10*100</f>
        <v>53.171109431929551</v>
      </c>
      <c r="F10" s="276">
        <v>84.29</v>
      </c>
    </row>
    <row r="11" spans="1:6" ht="14.1" customHeight="1">
      <c r="A11" s="23"/>
      <c r="B11" s="24" t="s">
        <v>284</v>
      </c>
      <c r="C11" s="275">
        <v>4400</v>
      </c>
      <c r="D11" s="264">
        <v>0</v>
      </c>
      <c r="E11" s="103">
        <v>0</v>
      </c>
      <c r="F11" s="276">
        <v>0</v>
      </c>
    </row>
    <row r="12" spans="1:6" ht="14.1" customHeight="1">
      <c r="A12" s="42"/>
      <c r="B12" s="24" t="s">
        <v>285</v>
      </c>
      <c r="C12" s="264">
        <v>20000</v>
      </c>
      <c r="D12" s="264">
        <v>0</v>
      </c>
      <c r="E12" s="103">
        <f>D12/C12*100</f>
        <v>0</v>
      </c>
      <c r="F12" s="276">
        <v>0</v>
      </c>
    </row>
    <row r="13" spans="1:6" ht="14.1" customHeight="1">
      <c r="A13" s="23" t="s">
        <v>46</v>
      </c>
      <c r="C13" s="273">
        <f>C14+C15+C24+C25+C26+C27+C28+C29</f>
        <v>9187493</v>
      </c>
      <c r="D13" s="273">
        <f>D14+D15+D24+D25+D26+D27+D28+D29</f>
        <v>6635248</v>
      </c>
      <c r="E13" s="112">
        <f>D13/C13*100</f>
        <v>72.220441419656041</v>
      </c>
      <c r="F13" s="274">
        <v>110.48</v>
      </c>
    </row>
    <row r="14" spans="1:6" ht="14.1" customHeight="1">
      <c r="A14" s="23"/>
      <c r="B14" s="24" t="s">
        <v>286</v>
      </c>
      <c r="C14" s="278">
        <v>1100274</v>
      </c>
      <c r="D14" s="266">
        <v>671270</v>
      </c>
      <c r="E14" s="103">
        <f>D14/C14*100</f>
        <v>61.009348580444509</v>
      </c>
      <c r="F14" s="276">
        <v>125.04</v>
      </c>
    </row>
    <row r="15" spans="1:6" ht="14.1" customHeight="1">
      <c r="A15" s="110"/>
      <c r="B15" s="24" t="s">
        <v>287</v>
      </c>
      <c r="C15" s="275">
        <v>5706696</v>
      </c>
      <c r="D15" s="264">
        <v>4159005</v>
      </c>
      <c r="E15" s="103">
        <f t="shared" ref="E15:E29" si="0">D15/C15*100</f>
        <v>72.879385900352844</v>
      </c>
      <c r="F15" s="276">
        <v>109.77</v>
      </c>
    </row>
    <row r="16" spans="1:6" ht="14.1" customHeight="1">
      <c r="A16" s="23"/>
      <c r="B16" s="24" t="s">
        <v>47</v>
      </c>
      <c r="C16" s="275">
        <v>3783935</v>
      </c>
      <c r="D16" s="264">
        <v>2742392</v>
      </c>
      <c r="E16" s="103">
        <f t="shared" si="0"/>
        <v>72.474606461263207</v>
      </c>
      <c r="F16" s="276">
        <v>111.75</v>
      </c>
    </row>
    <row r="17" spans="1:6" ht="14.1" customHeight="1">
      <c r="A17" s="42"/>
      <c r="B17" s="24" t="s">
        <v>48</v>
      </c>
      <c r="C17" s="275">
        <v>1051178</v>
      </c>
      <c r="D17" s="264">
        <v>734238</v>
      </c>
      <c r="E17" s="103">
        <f t="shared" si="0"/>
        <v>69.849064573269231</v>
      </c>
      <c r="F17" s="276">
        <v>115.92</v>
      </c>
    </row>
    <row r="18" spans="1:6" ht="14.1" customHeight="1">
      <c r="A18" s="23"/>
      <c r="B18" s="24" t="s">
        <v>49</v>
      </c>
      <c r="C18" s="275">
        <v>33302</v>
      </c>
      <c r="D18" s="264">
        <v>47229</v>
      </c>
      <c r="E18" s="103">
        <f t="shared" si="0"/>
        <v>141.82031109242686</v>
      </c>
      <c r="F18" s="276">
        <v>88.13</v>
      </c>
    </row>
    <row r="19" spans="1:6" ht="14.1" customHeight="1">
      <c r="A19" s="42"/>
      <c r="B19" s="24" t="s">
        <v>50</v>
      </c>
      <c r="C19" s="275">
        <v>97701</v>
      </c>
      <c r="D19" s="266">
        <v>82516</v>
      </c>
      <c r="E19" s="103">
        <f t="shared" si="0"/>
        <v>84.457682111749108</v>
      </c>
      <c r="F19" s="276">
        <v>108.63</v>
      </c>
    </row>
    <row r="20" spans="1:6" ht="14.1" customHeight="1">
      <c r="A20" s="23"/>
      <c r="B20" s="24" t="s">
        <v>51</v>
      </c>
      <c r="C20" s="275">
        <v>31014</v>
      </c>
      <c r="D20" s="264">
        <v>23771</v>
      </c>
      <c r="E20" s="103">
        <f t="shared" si="0"/>
        <v>76.646030824788795</v>
      </c>
      <c r="F20" s="276">
        <v>111.45</v>
      </c>
    </row>
    <row r="21" spans="1:6" ht="14.1" customHeight="1">
      <c r="A21" s="42"/>
      <c r="B21" s="24" t="s">
        <v>52</v>
      </c>
      <c r="C21" s="275">
        <v>80528</v>
      </c>
      <c r="D21" s="264">
        <v>65658</v>
      </c>
      <c r="E21" s="103">
        <f t="shared" si="0"/>
        <v>81.534373137293855</v>
      </c>
      <c r="F21" s="276">
        <v>110.94</v>
      </c>
    </row>
    <row r="22" spans="1:6" ht="14.1" customHeight="1">
      <c r="A22" s="23"/>
      <c r="B22" s="24" t="s">
        <v>53</v>
      </c>
      <c r="C22" s="275">
        <v>569038</v>
      </c>
      <c r="D22" s="264">
        <v>463201</v>
      </c>
      <c r="E22" s="103">
        <f t="shared" si="0"/>
        <v>81.400714890745434</v>
      </c>
      <c r="F22" s="276">
        <v>94.28</v>
      </c>
    </row>
    <row r="23" spans="1:6" ht="14.1" customHeight="1">
      <c r="A23" s="42"/>
      <c r="B23" s="24" t="s">
        <v>288</v>
      </c>
      <c r="C23" s="275">
        <v>60000</v>
      </c>
      <c r="D23" s="264">
        <v>0</v>
      </c>
      <c r="E23" s="103">
        <f t="shared" si="0"/>
        <v>0</v>
      </c>
      <c r="F23" s="276">
        <v>0</v>
      </c>
    </row>
    <row r="24" spans="1:6" ht="14.1" customHeight="1">
      <c r="A24" s="23"/>
      <c r="B24" s="24" t="s">
        <v>289</v>
      </c>
      <c r="C24" s="275">
        <v>1554650</v>
      </c>
      <c r="D24" s="264">
        <v>1228806</v>
      </c>
      <c r="E24" s="103">
        <f t="shared" si="0"/>
        <v>79.040684398417653</v>
      </c>
      <c r="F24" s="276">
        <v>109.7</v>
      </c>
    </row>
    <row r="25" spans="1:6" ht="14.1" customHeight="1">
      <c r="A25" s="42"/>
      <c r="B25" s="24" t="s">
        <v>290</v>
      </c>
      <c r="C25" s="275">
        <v>348105</v>
      </c>
      <c r="D25" s="264">
        <v>322873</v>
      </c>
      <c r="E25" s="103">
        <f t="shared" si="0"/>
        <v>92.751612300886222</v>
      </c>
      <c r="F25" s="276">
        <v>100.63</v>
      </c>
    </row>
    <row r="26" spans="1:6" ht="14.1" customHeight="1">
      <c r="A26" s="23"/>
      <c r="B26" s="24" t="s">
        <v>291</v>
      </c>
      <c r="C26" s="275">
        <v>181625</v>
      </c>
      <c r="D26" s="264">
        <v>88180</v>
      </c>
      <c r="E26" s="103">
        <f t="shared" si="0"/>
        <v>48.55058499655884</v>
      </c>
      <c r="F26" s="276">
        <v>116.17</v>
      </c>
    </row>
    <row r="27" spans="1:6" ht="14.1" customHeight="1">
      <c r="B27" s="24" t="s">
        <v>292</v>
      </c>
      <c r="C27" s="275">
        <v>0</v>
      </c>
      <c r="D27" s="264">
        <v>0</v>
      </c>
      <c r="E27" s="103"/>
      <c r="F27" s="276"/>
    </row>
    <row r="28" spans="1:6" ht="14.1" customHeight="1">
      <c r="B28" s="24" t="s">
        <v>98</v>
      </c>
      <c r="C28" s="275">
        <v>206082</v>
      </c>
      <c r="D28" s="264">
        <v>165114</v>
      </c>
      <c r="E28" s="103">
        <f t="shared" si="0"/>
        <v>80.120534544501695</v>
      </c>
      <c r="F28" s="276">
        <v>101.09</v>
      </c>
    </row>
    <row r="29" spans="1:6" ht="14.1" customHeight="1">
      <c r="B29" s="24" t="s">
        <v>293</v>
      </c>
      <c r="C29" s="275">
        <v>90061</v>
      </c>
      <c r="D29" s="277">
        <v>0</v>
      </c>
      <c r="E29" s="112">
        <f t="shared" si="0"/>
        <v>0</v>
      </c>
      <c r="F29" s="276">
        <v>0</v>
      </c>
    </row>
    <row r="30" spans="1:6" ht="14.1" customHeight="1">
      <c r="A30" s="23" t="s">
        <v>183</v>
      </c>
      <c r="B30" s="23"/>
      <c r="C30" s="273">
        <v>1170</v>
      </c>
      <c r="D30" s="277">
        <v>0</v>
      </c>
      <c r="E30" s="112">
        <v>0</v>
      </c>
      <c r="F30" s="276">
        <v>0</v>
      </c>
    </row>
    <row r="31" spans="1:6" ht="14.1" customHeight="1">
      <c r="A31" s="23" t="s">
        <v>184</v>
      </c>
      <c r="B31" s="23"/>
      <c r="C31" s="273">
        <v>233720</v>
      </c>
      <c r="D31" s="277">
        <v>0</v>
      </c>
      <c r="E31" s="112">
        <v>0</v>
      </c>
      <c r="F31" s="276">
        <v>0</v>
      </c>
    </row>
    <row r="32" spans="1:6" ht="12.75" customHeight="1">
      <c r="A32" s="98"/>
      <c r="B32" s="98"/>
      <c r="C32" s="98"/>
      <c r="D32" s="98"/>
      <c r="E32" s="98"/>
      <c r="F32" s="98"/>
    </row>
  </sheetData>
  <mergeCells count="1">
    <mergeCell ref="A7:B7"/>
  </mergeCells>
  <phoneticPr fontId="0" type="noConversion"/>
  <printOptions horizontalCentered="1"/>
  <pageMargins left="0.39370078740157483" right="0.39370078740157483" top="0.59055118110236227" bottom="0.62992125984251968" header="0.19685039370078741" footer="0.39370078740157483"/>
  <pageSetup paperSize="11" orientation="portrait" verticalDpi="300" r:id="rId1"/>
  <headerFooter alignWithMargins="0">
    <oddFooter>&amp;L&amp;"Times New Roman,Italic"&amp;8Thông báo Tình hình Kinh tế - xã hội 9 tháng đầu năm 2019&amp;R&amp;P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33" enableFormatConditionsCalculation="0">
    <tabColor theme="6"/>
  </sheetPr>
  <dimension ref="A1:V28"/>
  <sheetViews>
    <sheetView workbookViewId="0">
      <selection activeCell="G16" sqref="G16"/>
    </sheetView>
  </sheetViews>
  <sheetFormatPr defaultRowHeight="12.75"/>
  <cols>
    <col min="1" max="1" width="25.42578125" style="1" customWidth="1"/>
    <col min="2" max="2" width="8.140625" style="1" bestFit="1" customWidth="1"/>
    <col min="3" max="3" width="6.7109375" style="1" customWidth="1"/>
    <col min="4" max="4" width="8.7109375" style="1" customWidth="1"/>
    <col min="5" max="5" width="1.7109375" style="1" customWidth="1"/>
    <col min="6" max="6" width="6.5703125" style="1" customWidth="1"/>
    <col min="7" max="7" width="8.140625" style="1" customWidth="1"/>
    <col min="8" max="8" width="9.140625" style="1"/>
    <col min="9" max="9" width="7.85546875" style="1" customWidth="1"/>
    <col min="10" max="10" width="9.140625" style="1"/>
    <col min="11" max="12" width="9.140625" style="1" customWidth="1"/>
    <col min="13" max="13" width="8.5703125" style="1" customWidth="1"/>
    <col min="14" max="17" width="9.140625" style="1" customWidth="1"/>
    <col min="18" max="18" width="9.140625" style="1"/>
    <col min="19" max="19" width="8.140625" style="1" customWidth="1"/>
    <col min="20" max="20" width="9.140625" style="1" customWidth="1"/>
    <col min="21" max="16384" width="9.140625" style="1"/>
  </cols>
  <sheetData>
    <row r="1" spans="1:22" ht="16.5" customHeight="1">
      <c r="A1" s="323" t="s">
        <v>633</v>
      </c>
      <c r="B1" s="47"/>
      <c r="C1"/>
      <c r="D1"/>
      <c r="E1"/>
      <c r="F1"/>
      <c r="G1"/>
      <c r="V1"/>
    </row>
    <row r="2" spans="1:22" ht="15.75" customHeight="1" thickBot="1">
      <c r="A2" s="90"/>
      <c r="B2" s="90"/>
      <c r="C2" s="90"/>
      <c r="D2" s="90"/>
      <c r="E2" s="90"/>
      <c r="F2" s="90"/>
      <c r="G2" s="95"/>
    </row>
    <row r="3" spans="1:22" ht="50.1" customHeight="1">
      <c r="A3" s="96"/>
      <c r="B3" s="822" t="s">
        <v>2</v>
      </c>
      <c r="C3" s="821" t="s">
        <v>634</v>
      </c>
      <c r="D3" s="821"/>
      <c r="E3" s="97"/>
      <c r="F3" s="821" t="s">
        <v>635</v>
      </c>
      <c r="G3" s="821"/>
    </row>
    <row r="4" spans="1:22" ht="32.1" customHeight="1">
      <c r="A4" s="26"/>
      <c r="B4" s="823"/>
      <c r="C4" s="13" t="s">
        <v>8</v>
      </c>
      <c r="D4" s="13" t="s">
        <v>18</v>
      </c>
      <c r="E4" s="91"/>
      <c r="F4" s="91" t="s">
        <v>8</v>
      </c>
      <c r="G4" s="91" t="s">
        <v>35</v>
      </c>
    </row>
    <row r="5" spans="1:22" ht="20.100000000000001" customHeight="1">
      <c r="A5" s="23" t="s">
        <v>36</v>
      </c>
      <c r="B5" s="29" t="s">
        <v>13</v>
      </c>
      <c r="C5" s="92"/>
      <c r="D5" s="92">
        <v>658700</v>
      </c>
      <c r="E5" s="23"/>
      <c r="F5" s="93"/>
      <c r="G5" s="93">
        <v>109.71</v>
      </c>
    </row>
    <row r="6" spans="1:22" ht="12.75" customHeight="1">
      <c r="A6" s="23" t="s">
        <v>28</v>
      </c>
      <c r="B6" s="43"/>
      <c r="C6" s="49"/>
      <c r="D6" s="49"/>
      <c r="E6" s="24"/>
      <c r="F6" s="94"/>
      <c r="G6" s="94"/>
    </row>
    <row r="7" spans="1:22" ht="18" customHeight="1">
      <c r="A7" s="28" t="s">
        <v>7</v>
      </c>
      <c r="B7" s="29" t="s">
        <v>14</v>
      </c>
      <c r="C7" s="49"/>
      <c r="D7" s="49">
        <v>25074</v>
      </c>
      <c r="E7" s="24"/>
      <c r="F7" s="94"/>
      <c r="G7" s="94">
        <v>101.62</v>
      </c>
    </row>
    <row r="8" spans="1:22" ht="18" customHeight="1">
      <c r="A8" s="28" t="s">
        <v>19</v>
      </c>
      <c r="B8" s="29" t="s">
        <v>14</v>
      </c>
      <c r="C8" s="49"/>
      <c r="D8" s="49">
        <v>64</v>
      </c>
      <c r="E8" s="24"/>
      <c r="F8" s="94"/>
      <c r="G8" s="94">
        <v>103.23</v>
      </c>
    </row>
    <row r="9" spans="1:22" ht="18" customHeight="1">
      <c r="A9" s="28" t="s">
        <v>20</v>
      </c>
      <c r="B9" s="29" t="s">
        <v>14</v>
      </c>
      <c r="C9" s="44"/>
      <c r="D9" s="44">
        <v>0</v>
      </c>
      <c r="E9" s="24"/>
      <c r="F9" s="94"/>
      <c r="G9" s="94">
        <v>0</v>
      </c>
    </row>
    <row r="10" spans="1:22" ht="18" customHeight="1">
      <c r="A10" s="28" t="s">
        <v>21</v>
      </c>
      <c r="B10" s="29" t="s">
        <v>14</v>
      </c>
      <c r="C10" s="49"/>
      <c r="D10" s="49">
        <v>566367</v>
      </c>
      <c r="E10" s="24"/>
      <c r="F10" s="94"/>
      <c r="G10" s="94">
        <v>105.94</v>
      </c>
    </row>
    <row r="11" spans="1:22" ht="18" customHeight="1">
      <c r="A11" s="28" t="s">
        <v>22</v>
      </c>
      <c r="B11" s="29" t="s">
        <v>14</v>
      </c>
      <c r="C11" s="49"/>
      <c r="D11" s="49">
        <v>67195</v>
      </c>
      <c r="E11" s="24"/>
      <c r="F11" s="94"/>
      <c r="G11" s="94">
        <v>163.56</v>
      </c>
    </row>
    <row r="12" spans="1:22" ht="18" customHeight="1">
      <c r="A12" s="23" t="s">
        <v>37</v>
      </c>
      <c r="B12" s="23"/>
      <c r="C12" s="49"/>
      <c r="D12" s="49"/>
      <c r="E12" s="24"/>
      <c r="F12" s="94"/>
      <c r="G12" s="219"/>
    </row>
    <row r="13" spans="1:22" ht="18" customHeight="1">
      <c r="A13" s="24" t="s">
        <v>143</v>
      </c>
      <c r="B13" s="29" t="s">
        <v>13</v>
      </c>
      <c r="C13" s="44">
        <v>88760</v>
      </c>
      <c r="D13" s="44">
        <v>213016</v>
      </c>
      <c r="E13" s="24"/>
      <c r="F13" s="94">
        <v>99.97</v>
      </c>
      <c r="G13" s="94">
        <v>99.84</v>
      </c>
    </row>
    <row r="14" spans="1:22" ht="18" customHeight="1">
      <c r="A14" s="24" t="s">
        <v>299</v>
      </c>
      <c r="B14" s="29" t="s">
        <v>15</v>
      </c>
      <c r="C14" s="44">
        <v>85149</v>
      </c>
      <c r="D14" s="44">
        <v>203247</v>
      </c>
      <c r="E14" s="24"/>
      <c r="F14" s="94">
        <v>98.63</v>
      </c>
      <c r="G14" s="94">
        <v>97.32</v>
      </c>
    </row>
    <row r="15" spans="1:22" ht="18" customHeight="1">
      <c r="A15" s="50" t="s">
        <v>144</v>
      </c>
      <c r="B15" s="29" t="s">
        <v>15</v>
      </c>
      <c r="C15" s="49">
        <v>6900</v>
      </c>
      <c r="D15" s="44">
        <v>11600</v>
      </c>
      <c r="E15" s="24"/>
      <c r="F15" s="94">
        <v>105.31</v>
      </c>
      <c r="G15" s="94">
        <v>109.7</v>
      </c>
    </row>
    <row r="16" spans="1:22" ht="18" customHeight="1">
      <c r="A16" s="50" t="s">
        <v>145</v>
      </c>
      <c r="B16" s="29" t="s">
        <v>15</v>
      </c>
      <c r="C16" s="329">
        <v>356380</v>
      </c>
      <c r="D16" s="44">
        <v>179362</v>
      </c>
      <c r="E16" s="24"/>
      <c r="F16" s="94">
        <v>99.72</v>
      </c>
      <c r="G16" s="94">
        <v>99.03</v>
      </c>
    </row>
    <row r="17" spans="1:7" ht="18" customHeight="1">
      <c r="A17" s="118" t="s">
        <v>146</v>
      </c>
      <c r="B17" s="29" t="s">
        <v>13</v>
      </c>
      <c r="C17" s="49"/>
      <c r="D17" s="44">
        <v>5210</v>
      </c>
      <c r="E17" s="24"/>
      <c r="F17" s="94"/>
      <c r="G17" s="94">
        <v>73.540000000000006</v>
      </c>
    </row>
    <row r="18" spans="1:7" ht="16.5" hidden="1" customHeight="1">
      <c r="A18" s="118" t="s">
        <v>147</v>
      </c>
      <c r="B18" s="29" t="s">
        <v>13</v>
      </c>
      <c r="C18" s="49"/>
      <c r="D18" s="44">
        <v>0</v>
      </c>
      <c r="E18" s="24"/>
      <c r="F18" s="94"/>
      <c r="G18" s="94"/>
    </row>
    <row r="19" spans="1:7" ht="18" customHeight="1">
      <c r="A19" s="24" t="s">
        <v>148</v>
      </c>
      <c r="B19" s="29" t="s">
        <v>15</v>
      </c>
      <c r="C19" s="49">
        <v>41176</v>
      </c>
      <c r="D19" s="44">
        <v>16180</v>
      </c>
      <c r="E19" s="24"/>
      <c r="F19" s="94">
        <v>108.78</v>
      </c>
      <c r="G19" s="94">
        <v>109.08</v>
      </c>
    </row>
    <row r="20" spans="1:7" ht="18" hidden="1" customHeight="1">
      <c r="A20" s="24" t="s">
        <v>149</v>
      </c>
      <c r="B20" s="29" t="s">
        <v>13</v>
      </c>
      <c r="C20" s="44"/>
      <c r="D20" s="44">
        <v>0</v>
      </c>
      <c r="E20" s="24"/>
      <c r="F20" s="94"/>
      <c r="G20" s="94"/>
    </row>
    <row r="21" spans="1:7" ht="18" customHeight="1">
      <c r="A21" s="24" t="s">
        <v>150</v>
      </c>
      <c r="B21" s="29" t="s">
        <v>13</v>
      </c>
      <c r="C21" s="49"/>
      <c r="D21" s="44">
        <v>24998</v>
      </c>
      <c r="E21" s="24"/>
      <c r="F21" s="94"/>
      <c r="G21" s="94">
        <v>121.85</v>
      </c>
    </row>
    <row r="22" spans="1:7" ht="18" customHeight="1">
      <c r="A22" s="24" t="s">
        <v>151</v>
      </c>
      <c r="B22" s="29" t="s">
        <v>13</v>
      </c>
      <c r="C22" s="44"/>
      <c r="D22" s="44">
        <v>118</v>
      </c>
      <c r="E22" s="24"/>
      <c r="F22" s="94"/>
      <c r="G22" s="94">
        <v>101.72</v>
      </c>
    </row>
    <row r="23" spans="1:7" ht="18" customHeight="1">
      <c r="A23" s="24" t="s">
        <v>152</v>
      </c>
      <c r="B23" s="29" t="s">
        <v>13</v>
      </c>
      <c r="C23" s="44"/>
      <c r="D23" s="44">
        <v>70502</v>
      </c>
      <c r="E23" s="24"/>
      <c r="F23" s="94"/>
      <c r="G23" s="94">
        <v>116.67</v>
      </c>
    </row>
    <row r="24" spans="1:7" ht="18" customHeight="1">
      <c r="A24" s="24" t="s">
        <v>433</v>
      </c>
      <c r="B24" s="29" t="s">
        <v>13</v>
      </c>
      <c r="C24" s="44"/>
      <c r="D24" s="44">
        <v>21382</v>
      </c>
      <c r="E24" s="24"/>
      <c r="F24" s="94"/>
      <c r="G24" s="94">
        <v>114.09</v>
      </c>
    </row>
    <row r="25" spans="1:7" ht="18" customHeight="1">
      <c r="A25" s="24" t="s">
        <v>153</v>
      </c>
      <c r="B25" s="29" t="s">
        <v>15</v>
      </c>
      <c r="C25" s="44">
        <v>7298</v>
      </c>
      <c r="D25" s="44">
        <v>3886</v>
      </c>
      <c r="E25" s="24"/>
      <c r="F25" s="280">
        <v>116.32</v>
      </c>
      <c r="G25" s="279">
        <v>119.24</v>
      </c>
    </row>
    <row r="26" spans="1:7" ht="18" customHeight="1">
      <c r="A26" s="24" t="s">
        <v>154</v>
      </c>
      <c r="B26" s="29" t="s">
        <v>13</v>
      </c>
      <c r="C26" s="44"/>
      <c r="D26" s="44">
        <v>81</v>
      </c>
      <c r="E26" s="24"/>
      <c r="F26" s="94"/>
      <c r="G26" s="94">
        <v>102.53</v>
      </c>
    </row>
    <row r="27" spans="1:7" ht="18" customHeight="1">
      <c r="A27" s="24" t="s">
        <v>155</v>
      </c>
      <c r="B27" s="29" t="s">
        <v>13</v>
      </c>
      <c r="C27" s="49"/>
      <c r="D27" s="44">
        <v>110727</v>
      </c>
      <c r="E27" s="24"/>
      <c r="F27" s="94"/>
      <c r="G27" s="94">
        <v>126.08</v>
      </c>
    </row>
    <row r="28" spans="1:7" ht="5.25" customHeight="1">
      <c r="A28" s="3"/>
      <c r="B28" s="3"/>
      <c r="C28" s="3"/>
      <c r="D28" s="3"/>
      <c r="E28" s="3"/>
      <c r="F28" s="3"/>
      <c r="G28" s="3"/>
    </row>
  </sheetData>
  <mergeCells count="3">
    <mergeCell ref="C3:D3"/>
    <mergeCell ref="F3:G3"/>
    <mergeCell ref="B3:B4"/>
  </mergeCells>
  <phoneticPr fontId="3" type="noConversion"/>
  <printOptions horizontalCentered="1"/>
  <pageMargins left="0.39370078740157483" right="0.39370078740157483" top="0.59055118110236227" bottom="0.62992125984251968" header="0.19685039370078741" footer="0.47244094488188981"/>
  <pageSetup paperSize="11" orientation="portrait" r:id="rId1"/>
  <headerFooter alignWithMargins="0">
    <oddFooter>&amp;L&amp;"Times New Roman,Italic"&amp;8Thông báo Tình hình Kinh tế - xã hội 9 tháng đầu năm 2019&amp;R&amp;P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4">
    <tabColor theme="6"/>
  </sheetPr>
  <dimension ref="A1:G30"/>
  <sheetViews>
    <sheetView workbookViewId="0">
      <selection activeCell="A28" sqref="A28"/>
    </sheetView>
  </sheetViews>
  <sheetFormatPr defaultRowHeight="12.75"/>
  <cols>
    <col min="1" max="1" width="24.28515625" customWidth="1"/>
    <col min="2" max="2" width="7.7109375" bestFit="1" customWidth="1"/>
    <col min="3" max="3" width="7.28515625" customWidth="1"/>
    <col min="4" max="4" width="9" customWidth="1"/>
    <col min="5" max="5" width="2" customWidth="1"/>
    <col min="6" max="7" width="7.28515625" customWidth="1"/>
    <col min="9" max="9" width="8.85546875" customWidth="1"/>
    <col min="10" max="17" width="9.7109375" customWidth="1"/>
    <col min="19" max="19" width="1.28515625" customWidth="1"/>
  </cols>
  <sheetData>
    <row r="1" spans="1:7" ht="16.5" customHeight="1">
      <c r="A1" s="323" t="s">
        <v>636</v>
      </c>
      <c r="B1" s="47"/>
    </row>
    <row r="2" spans="1:7" ht="15.75" customHeight="1" thickBot="1">
      <c r="A2" s="90"/>
      <c r="B2" s="90"/>
      <c r="C2" s="90"/>
      <c r="D2" s="90"/>
      <c r="E2" s="90"/>
      <c r="F2" s="90"/>
      <c r="G2" s="95"/>
    </row>
    <row r="3" spans="1:7" ht="57" customHeight="1">
      <c r="A3" s="96"/>
      <c r="B3" s="822" t="s">
        <v>2</v>
      </c>
      <c r="C3" s="821" t="s">
        <v>634</v>
      </c>
      <c r="D3" s="821"/>
      <c r="E3" s="97"/>
      <c r="F3" s="821" t="s">
        <v>637</v>
      </c>
      <c r="G3" s="821"/>
    </row>
    <row r="4" spans="1:7" ht="34.5" customHeight="1">
      <c r="A4" s="26"/>
      <c r="B4" s="823"/>
      <c r="C4" s="13" t="s">
        <v>8</v>
      </c>
      <c r="D4" s="13" t="s">
        <v>18</v>
      </c>
      <c r="E4" s="91"/>
      <c r="F4" s="91" t="s">
        <v>8</v>
      </c>
      <c r="G4" s="91" t="s">
        <v>35</v>
      </c>
    </row>
    <row r="5" spans="1:7" ht="20.100000000000001" customHeight="1">
      <c r="A5" s="23" t="s">
        <v>38</v>
      </c>
      <c r="B5" s="29" t="s">
        <v>13</v>
      </c>
      <c r="C5" s="49"/>
      <c r="D5" s="143">
        <v>117000</v>
      </c>
      <c r="E5" s="24"/>
      <c r="F5" s="94"/>
      <c r="G5" s="93">
        <v>107.54</v>
      </c>
    </row>
    <row r="6" spans="1:7" ht="20.100000000000001" customHeight="1">
      <c r="A6" s="23" t="s">
        <v>28</v>
      </c>
      <c r="B6" s="43"/>
      <c r="C6" s="49"/>
      <c r="D6" s="44"/>
      <c r="E6" s="24"/>
      <c r="F6" s="94"/>
      <c r="G6" s="94"/>
    </row>
    <row r="7" spans="1:7" ht="18" customHeight="1">
      <c r="A7" s="28" t="s">
        <v>7</v>
      </c>
      <c r="B7" s="29" t="s">
        <v>14</v>
      </c>
      <c r="C7" s="49"/>
      <c r="D7" s="44">
        <v>688</v>
      </c>
      <c r="E7" s="24"/>
      <c r="F7" s="94"/>
      <c r="G7" s="94">
        <v>90.89</v>
      </c>
    </row>
    <row r="8" spans="1:7" ht="18" customHeight="1">
      <c r="A8" s="28" t="s">
        <v>19</v>
      </c>
      <c r="B8" s="29" t="s">
        <v>14</v>
      </c>
      <c r="C8" s="49"/>
      <c r="D8" s="44">
        <v>0</v>
      </c>
      <c r="E8" s="24"/>
      <c r="F8" s="94"/>
      <c r="G8" s="94">
        <v>0</v>
      </c>
    </row>
    <row r="9" spans="1:7" ht="18" customHeight="1">
      <c r="A9" s="28" t="s">
        <v>20</v>
      </c>
      <c r="B9" s="29" t="s">
        <v>14</v>
      </c>
      <c r="C9" s="49"/>
      <c r="D9" s="44">
        <v>0</v>
      </c>
      <c r="E9" s="24"/>
      <c r="F9" s="94"/>
      <c r="G9" s="94">
        <v>0</v>
      </c>
    </row>
    <row r="10" spans="1:7" ht="18" customHeight="1">
      <c r="A10" s="28" t="s">
        <v>21</v>
      </c>
      <c r="B10" s="29" t="s">
        <v>14</v>
      </c>
      <c r="C10" s="49"/>
      <c r="D10" s="44">
        <v>98100</v>
      </c>
      <c r="E10" s="24"/>
      <c r="F10" s="94"/>
      <c r="G10" s="94">
        <v>104.23</v>
      </c>
    </row>
    <row r="11" spans="1:7" ht="18" customHeight="1">
      <c r="A11" s="28" t="s">
        <v>22</v>
      </c>
      <c r="B11" s="29" t="s">
        <v>14</v>
      </c>
      <c r="C11" s="44"/>
      <c r="D11" s="44">
        <v>18212</v>
      </c>
      <c r="E11" s="24"/>
      <c r="F11" s="94"/>
      <c r="G11" s="94">
        <v>130.82</v>
      </c>
    </row>
    <row r="12" spans="1:7" ht="20.100000000000001" customHeight="1">
      <c r="A12" s="23" t="s">
        <v>37</v>
      </c>
      <c r="B12" s="23"/>
      <c r="C12" s="24"/>
      <c r="D12" s="24"/>
      <c r="E12" s="24"/>
      <c r="F12" s="94"/>
      <c r="G12" s="94"/>
    </row>
    <row r="13" spans="1:7" ht="18" customHeight="1">
      <c r="A13" s="118" t="s">
        <v>156</v>
      </c>
      <c r="B13" s="29" t="s">
        <v>13</v>
      </c>
      <c r="C13" s="44"/>
      <c r="D13" s="44">
        <v>200</v>
      </c>
      <c r="E13" s="24"/>
      <c r="F13" s="94"/>
      <c r="G13" s="94">
        <v>69.930000000000007</v>
      </c>
    </row>
    <row r="14" spans="1:7" ht="18" customHeight="1">
      <c r="A14" s="118" t="s">
        <v>165</v>
      </c>
      <c r="B14" s="29" t="s">
        <v>13</v>
      </c>
      <c r="C14" s="44"/>
      <c r="D14" s="44">
        <v>6000</v>
      </c>
      <c r="E14" s="24"/>
      <c r="F14" s="94"/>
      <c r="G14" s="94"/>
    </row>
    <row r="15" spans="1:7" ht="18" customHeight="1">
      <c r="A15" s="118" t="s">
        <v>148</v>
      </c>
      <c r="B15" s="29" t="s">
        <v>15</v>
      </c>
      <c r="C15" s="44">
        <v>12778</v>
      </c>
      <c r="D15" s="44">
        <v>4934</v>
      </c>
      <c r="E15" s="24"/>
      <c r="F15" s="24"/>
      <c r="G15" s="256">
        <v>58.96</v>
      </c>
    </row>
    <row r="16" spans="1:7" ht="18" customHeight="1">
      <c r="A16" s="118" t="s">
        <v>157</v>
      </c>
      <c r="B16" s="29" t="s">
        <v>13</v>
      </c>
      <c r="C16" s="44"/>
      <c r="D16" s="44">
        <v>22500</v>
      </c>
      <c r="E16" s="24"/>
      <c r="F16" s="24"/>
      <c r="G16" s="24">
        <v>100.62</v>
      </c>
    </row>
    <row r="17" spans="1:7" ht="18" customHeight="1">
      <c r="A17" s="118" t="s">
        <v>158</v>
      </c>
      <c r="B17" s="29" t="s">
        <v>13</v>
      </c>
      <c r="C17" s="44"/>
      <c r="D17" s="44">
        <v>5865</v>
      </c>
      <c r="E17" s="24"/>
      <c r="F17" s="24"/>
      <c r="G17" s="24">
        <v>124.07</v>
      </c>
    </row>
    <row r="18" spans="1:7" ht="18" customHeight="1">
      <c r="A18" s="118" t="s">
        <v>159</v>
      </c>
      <c r="B18" s="29" t="s">
        <v>13</v>
      </c>
      <c r="C18" s="44"/>
      <c r="D18" s="44">
        <v>0</v>
      </c>
      <c r="E18" s="24"/>
      <c r="F18" s="24"/>
      <c r="G18" s="44">
        <v>0</v>
      </c>
    </row>
    <row r="19" spans="1:7" ht="18" customHeight="1">
      <c r="A19" s="118" t="s">
        <v>160</v>
      </c>
      <c r="B19" s="29" t="s">
        <v>13</v>
      </c>
      <c r="C19" s="44"/>
      <c r="D19" s="44">
        <v>50165</v>
      </c>
      <c r="E19" s="24"/>
      <c r="F19" s="24"/>
      <c r="G19" s="24">
        <v>129.72</v>
      </c>
    </row>
    <row r="20" spans="1:7" ht="18" customHeight="1">
      <c r="A20" s="118" t="s">
        <v>161</v>
      </c>
      <c r="B20" s="29" t="s">
        <v>13</v>
      </c>
      <c r="C20" s="44"/>
      <c r="D20" s="44">
        <v>6085</v>
      </c>
      <c r="E20" s="24"/>
      <c r="F20" s="24"/>
      <c r="G20" s="24">
        <v>48.4</v>
      </c>
    </row>
    <row r="21" spans="1:7" ht="18" customHeight="1">
      <c r="A21" s="118" t="s">
        <v>162</v>
      </c>
      <c r="B21" s="29" t="s">
        <v>163</v>
      </c>
      <c r="C21" s="44">
        <v>1962</v>
      </c>
      <c r="D21" s="44">
        <v>1525</v>
      </c>
      <c r="E21" s="24"/>
      <c r="F21" s="24">
        <v>85.79</v>
      </c>
      <c r="G21" s="24">
        <v>83.11</v>
      </c>
    </row>
    <row r="22" spans="1:7" ht="18" customHeight="1">
      <c r="A22" s="118" t="s">
        <v>164</v>
      </c>
      <c r="B22" s="29" t="s">
        <v>13</v>
      </c>
      <c r="C22" s="44"/>
      <c r="D22" s="44">
        <v>953</v>
      </c>
      <c r="E22" s="24"/>
      <c r="F22" s="24"/>
      <c r="G22" s="256">
        <v>106.72</v>
      </c>
    </row>
    <row r="23" spans="1:7" ht="18" customHeight="1">
      <c r="A23" s="26" t="s">
        <v>155</v>
      </c>
      <c r="B23" s="26" t="s">
        <v>13</v>
      </c>
      <c r="C23" s="44"/>
      <c r="D23" s="44">
        <v>16642</v>
      </c>
      <c r="E23" s="24"/>
      <c r="F23" s="24"/>
      <c r="G23" s="24">
        <v>120.86</v>
      </c>
    </row>
    <row r="24" spans="1:7" ht="6" customHeight="1">
      <c r="A24" s="178"/>
      <c r="B24" s="178"/>
      <c r="C24" s="178"/>
      <c r="D24" s="178"/>
      <c r="E24" s="178"/>
      <c r="F24" s="178"/>
      <c r="G24" s="178"/>
    </row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</sheetData>
  <mergeCells count="3">
    <mergeCell ref="C3:D3"/>
    <mergeCell ref="F3:G3"/>
    <mergeCell ref="B3:B4"/>
  </mergeCells>
  <phoneticPr fontId="3" type="noConversion"/>
  <printOptions horizontalCentered="1"/>
  <pageMargins left="0.39370078740157483" right="0.39370078740157483" top="0.59055118110236227" bottom="0.62992125984251968" header="0.19685039370078741" footer="0.47244094488188981"/>
  <pageSetup paperSize="11" orientation="portrait" verticalDpi="300" r:id="rId1"/>
  <headerFooter alignWithMargins="0">
    <oddFooter>&amp;L&amp;"Times New Roman,Italic"&amp;8Thông báo Tình hình Kinh tế - xã hội 9 tháng đầu năm 2019&amp;R&amp;P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5" enableFormatConditionsCalculation="0">
    <tabColor theme="6"/>
  </sheetPr>
  <dimension ref="A1:G31"/>
  <sheetViews>
    <sheetView tabSelected="1" topLeftCell="A6" zoomScale="120" zoomScaleNormal="120" workbookViewId="0">
      <selection activeCell="A28" sqref="A28"/>
    </sheetView>
  </sheetViews>
  <sheetFormatPr defaultRowHeight="12.75"/>
  <cols>
    <col min="1" max="1" width="1.85546875" style="24" customWidth="1"/>
    <col min="2" max="2" width="1.42578125" style="24" customWidth="1"/>
    <col min="3" max="3" width="28.7109375" style="24" customWidth="1"/>
    <col min="4" max="7" width="7.7109375" style="24" customWidth="1"/>
    <col min="8" max="16384" width="9.140625" style="24"/>
  </cols>
  <sheetData>
    <row r="1" spans="1:7" ht="20.100000000000001" customHeight="1">
      <c r="A1" s="245" t="s">
        <v>177</v>
      </c>
    </row>
    <row r="2" spans="1:7" s="281" customFormat="1" ht="20.100000000000001" customHeight="1">
      <c r="A2" s="324" t="s">
        <v>556</v>
      </c>
    </row>
    <row r="3" spans="1:7" ht="9" customHeight="1">
      <c r="A3" s="220"/>
      <c r="B3" s="221"/>
      <c r="C3" s="221"/>
      <c r="D3" s="221"/>
      <c r="E3" s="221"/>
      <c r="F3" s="221"/>
      <c r="G3" s="222"/>
    </row>
    <row r="4" spans="1:7" ht="15.95" customHeight="1" thickBot="1">
      <c r="A4" s="220"/>
      <c r="B4" s="221"/>
      <c r="C4" s="221"/>
      <c r="D4" s="221"/>
      <c r="E4" s="221"/>
      <c r="F4" s="222"/>
      <c r="G4" s="223" t="s">
        <v>179</v>
      </c>
    </row>
    <row r="5" spans="1:7" ht="20.100000000000001" customHeight="1">
      <c r="A5" s="224"/>
      <c r="B5" s="225"/>
      <c r="C5" s="225"/>
      <c r="D5" s="824" t="s">
        <v>69</v>
      </c>
      <c r="E5" s="824"/>
      <c r="F5" s="824"/>
      <c r="G5" s="824"/>
    </row>
    <row r="6" spans="1:7" ht="45" customHeight="1">
      <c r="A6" s="220"/>
      <c r="B6" s="221"/>
      <c r="C6" s="221"/>
      <c r="D6" s="714" t="s">
        <v>178</v>
      </c>
      <c r="E6" s="226" t="s">
        <v>70</v>
      </c>
      <c r="F6" s="714" t="s">
        <v>71</v>
      </c>
      <c r="G6" s="714" t="s">
        <v>72</v>
      </c>
    </row>
    <row r="7" spans="1:7" ht="6.75" customHeight="1">
      <c r="A7" s="220"/>
      <c r="B7" s="221"/>
      <c r="C7" s="221"/>
      <c r="D7" s="221"/>
      <c r="E7" s="221"/>
      <c r="F7" s="227"/>
      <c r="G7" s="222"/>
    </row>
    <row r="8" spans="1:7" ht="20.100000000000001" customHeight="1">
      <c r="A8" s="228" t="s">
        <v>68</v>
      </c>
      <c r="B8" s="220"/>
      <c r="C8" s="220"/>
      <c r="D8" s="229">
        <v>113.67</v>
      </c>
      <c r="E8" s="229">
        <v>103.32</v>
      </c>
      <c r="F8" s="229">
        <v>102.76</v>
      </c>
      <c r="G8" s="229">
        <v>100.72</v>
      </c>
    </row>
    <row r="9" spans="1:7" ht="17.25" customHeight="1">
      <c r="A9" s="230"/>
      <c r="B9" s="231" t="s">
        <v>557</v>
      </c>
      <c r="C9" s="232"/>
      <c r="D9" s="233">
        <v>111.96</v>
      </c>
      <c r="E9" s="233">
        <v>104.62</v>
      </c>
      <c r="F9" s="233">
        <v>102.63</v>
      </c>
      <c r="G9" s="233">
        <v>100.24</v>
      </c>
    </row>
    <row r="10" spans="1:7" ht="17.25" customHeight="1">
      <c r="A10" s="230"/>
      <c r="B10" s="234"/>
      <c r="C10" s="231" t="s">
        <v>558</v>
      </c>
      <c r="D10" s="233">
        <v>110.71</v>
      </c>
      <c r="E10" s="233">
        <v>100.14</v>
      </c>
      <c r="F10" s="233">
        <v>99.17</v>
      </c>
      <c r="G10" s="233">
        <v>100.58</v>
      </c>
    </row>
    <row r="11" spans="1:7" ht="17.25" customHeight="1">
      <c r="A11" s="230"/>
      <c r="B11" s="232"/>
      <c r="C11" s="231" t="s">
        <v>559</v>
      </c>
      <c r="D11" s="233">
        <v>112.83</v>
      </c>
      <c r="E11" s="233">
        <v>105.4</v>
      </c>
      <c r="F11" s="233">
        <v>103.76</v>
      </c>
      <c r="G11" s="233">
        <v>100.34</v>
      </c>
    </row>
    <row r="12" spans="1:7" ht="17.25" customHeight="1">
      <c r="A12" s="230"/>
      <c r="B12" s="232"/>
      <c r="C12" s="231" t="s">
        <v>560</v>
      </c>
      <c r="D12" s="233">
        <v>111.15</v>
      </c>
      <c r="E12" s="233">
        <v>105.12</v>
      </c>
      <c r="F12" s="233">
        <v>102.26</v>
      </c>
      <c r="G12" s="233">
        <v>99.98</v>
      </c>
    </row>
    <row r="13" spans="1:7" ht="17.25" customHeight="1">
      <c r="A13" s="230"/>
      <c r="B13" s="231" t="s">
        <v>561</v>
      </c>
      <c r="C13" s="232"/>
      <c r="D13" s="233">
        <v>108.75</v>
      </c>
      <c r="E13" s="233">
        <v>104.96</v>
      </c>
      <c r="F13" s="233">
        <v>104.75</v>
      </c>
      <c r="G13" s="233">
        <v>101.13</v>
      </c>
    </row>
    <row r="14" spans="1:7" ht="17.25" customHeight="1">
      <c r="A14" s="230"/>
      <c r="B14" s="231" t="s">
        <v>562</v>
      </c>
      <c r="C14" s="232"/>
      <c r="D14" s="233">
        <v>109.63</v>
      </c>
      <c r="E14" s="233">
        <v>101.26</v>
      </c>
      <c r="F14" s="233">
        <v>101.27</v>
      </c>
      <c r="G14" s="233">
        <v>99.98</v>
      </c>
    </row>
    <row r="15" spans="1:7" ht="17.25" customHeight="1">
      <c r="A15" s="230"/>
      <c r="B15" s="231" t="s">
        <v>563</v>
      </c>
      <c r="C15" s="232"/>
      <c r="D15" s="233">
        <v>124.44</v>
      </c>
      <c r="E15" s="233">
        <v>103</v>
      </c>
      <c r="F15" s="233">
        <v>104.3</v>
      </c>
      <c r="G15" s="233">
        <v>102.33</v>
      </c>
    </row>
    <row r="16" spans="1:7" ht="17.25" customHeight="1">
      <c r="A16" s="230"/>
      <c r="B16" s="231" t="s">
        <v>564</v>
      </c>
      <c r="C16" s="232"/>
      <c r="D16" s="233">
        <v>104.86</v>
      </c>
      <c r="E16" s="233">
        <v>101.26</v>
      </c>
      <c r="F16" s="233">
        <v>101</v>
      </c>
      <c r="G16" s="233">
        <v>100.17</v>
      </c>
    </row>
    <row r="17" spans="1:7" ht="17.25" customHeight="1">
      <c r="A17" s="230"/>
      <c r="B17" s="231" t="s">
        <v>565</v>
      </c>
      <c r="C17" s="232"/>
      <c r="D17" s="233">
        <v>231.24</v>
      </c>
      <c r="E17" s="233">
        <v>108.79</v>
      </c>
      <c r="F17" s="233">
        <v>102.73</v>
      </c>
      <c r="G17" s="233">
        <v>100.1</v>
      </c>
    </row>
    <row r="18" spans="1:7" ht="17.25" customHeight="1">
      <c r="A18" s="230"/>
      <c r="B18" s="231"/>
      <c r="C18" s="232" t="s">
        <v>566</v>
      </c>
      <c r="D18" s="233">
        <v>284.77999999999997</v>
      </c>
      <c r="E18" s="233">
        <v>110.94</v>
      </c>
      <c r="F18" s="233">
        <v>103.16</v>
      </c>
      <c r="G18" s="233">
        <v>100</v>
      </c>
    </row>
    <row r="19" spans="1:7" ht="17.25" customHeight="1">
      <c r="A19" s="230"/>
      <c r="B19" s="231" t="s">
        <v>567</v>
      </c>
      <c r="C19" s="232"/>
      <c r="D19" s="233">
        <v>88.77</v>
      </c>
      <c r="E19" s="233">
        <v>96.66</v>
      </c>
      <c r="F19" s="233">
        <v>102.65</v>
      </c>
      <c r="G19" s="233">
        <v>98.89</v>
      </c>
    </row>
    <row r="20" spans="1:7" ht="17.25" customHeight="1">
      <c r="A20" s="230"/>
      <c r="B20" s="231" t="s">
        <v>568</v>
      </c>
      <c r="C20" s="232"/>
      <c r="D20" s="233">
        <v>92.87</v>
      </c>
      <c r="E20" s="233">
        <v>99.41</v>
      </c>
      <c r="F20" s="233">
        <v>99.6</v>
      </c>
      <c r="G20" s="233">
        <v>100</v>
      </c>
    </row>
    <row r="21" spans="1:7" ht="17.25" customHeight="1">
      <c r="A21" s="230"/>
      <c r="B21" s="231" t="s">
        <v>569</v>
      </c>
      <c r="C21" s="232"/>
      <c r="D21" s="233">
        <v>127.69</v>
      </c>
      <c r="E21" s="233">
        <v>101.86</v>
      </c>
      <c r="F21" s="233">
        <v>101.8</v>
      </c>
      <c r="G21" s="233">
        <v>101.23</v>
      </c>
    </row>
    <row r="22" spans="1:7" ht="17.25" customHeight="1">
      <c r="A22" s="230"/>
      <c r="B22" s="231"/>
      <c r="C22" s="232" t="s">
        <v>570</v>
      </c>
      <c r="D22" s="233">
        <v>132.81</v>
      </c>
      <c r="E22" s="233">
        <v>101.48</v>
      </c>
      <c r="F22" s="233">
        <v>101.48</v>
      </c>
      <c r="G22" s="233">
        <v>101.48</v>
      </c>
    </row>
    <row r="23" spans="1:7" ht="17.25" customHeight="1">
      <c r="A23" s="230"/>
      <c r="B23" s="231" t="s">
        <v>571</v>
      </c>
      <c r="C23" s="232"/>
      <c r="D23" s="233">
        <v>110.95</v>
      </c>
      <c r="E23" s="233">
        <v>99.72</v>
      </c>
      <c r="F23" s="233">
        <v>98.16</v>
      </c>
      <c r="G23" s="233">
        <v>98.74</v>
      </c>
    </row>
    <row r="24" spans="1:7" ht="17.25" customHeight="1">
      <c r="A24" s="230"/>
      <c r="B24" s="231" t="s">
        <v>572</v>
      </c>
      <c r="C24" s="232"/>
      <c r="D24" s="233">
        <v>111.4</v>
      </c>
      <c r="E24" s="233">
        <v>102</v>
      </c>
      <c r="F24" s="233">
        <v>101.73</v>
      </c>
      <c r="G24" s="233">
        <v>100.1</v>
      </c>
    </row>
    <row r="25" spans="1:7" ht="21.95" customHeight="1">
      <c r="A25" s="228" t="s">
        <v>573</v>
      </c>
      <c r="B25" s="231"/>
      <c r="C25" s="232"/>
      <c r="D25" s="229">
        <v>126.3</v>
      </c>
      <c r="E25" s="229">
        <v>121.11</v>
      </c>
      <c r="F25" s="229">
        <v>118.58</v>
      </c>
      <c r="G25" s="229">
        <v>103.09</v>
      </c>
    </row>
    <row r="26" spans="1:7" ht="30" customHeight="1">
      <c r="A26" s="825" t="s">
        <v>574</v>
      </c>
      <c r="B26" s="825"/>
      <c r="C26" s="825"/>
      <c r="D26" s="229">
        <v>109.11</v>
      </c>
      <c r="E26" s="229">
        <v>99.02</v>
      </c>
      <c r="F26" s="229">
        <v>98.84</v>
      </c>
      <c r="G26" s="229">
        <v>99.24</v>
      </c>
    </row>
    <row r="27" spans="1:7" ht="6.75" customHeight="1">
      <c r="A27" s="235"/>
      <c r="B27" s="236"/>
      <c r="C27" s="236"/>
      <c r="D27" s="237"/>
      <c r="E27" s="237"/>
      <c r="F27" s="237"/>
      <c r="G27" s="237"/>
    </row>
    <row r="28" spans="1:7" ht="20.100000000000001" customHeight="1">
      <c r="A28" s="228"/>
      <c r="B28" s="238"/>
      <c r="C28" s="238"/>
      <c r="D28" s="239"/>
      <c r="E28" s="239"/>
      <c r="F28" s="239"/>
      <c r="G28" s="239"/>
    </row>
    <row r="29" spans="1:7" ht="20.100000000000001" customHeight="1">
      <c r="A29" s="228"/>
      <c r="B29" s="238"/>
      <c r="C29" s="238"/>
      <c r="D29" s="239"/>
      <c r="E29" s="239"/>
      <c r="F29" s="239"/>
      <c r="G29" s="239"/>
    </row>
    <row r="30" spans="1:7" ht="20.100000000000001" customHeight="1">
      <c r="A30" s="228"/>
    </row>
    <row r="31" spans="1:7" ht="20.100000000000001" customHeight="1"/>
  </sheetData>
  <mergeCells count="2">
    <mergeCell ref="D5:G5"/>
    <mergeCell ref="A26:C26"/>
  </mergeCells>
  <phoneticPr fontId="3" type="noConversion"/>
  <printOptions horizontalCentered="1"/>
  <pageMargins left="0.39370078740157483" right="0.39370078740157483" top="0.59055118110236227" bottom="0.62992125984251968" header="0.19685039370078741" footer="0.47244094488188981"/>
  <pageSetup paperSize="11" orientation="portrait" r:id="rId1"/>
  <headerFooter alignWithMargins="0">
    <oddFooter>&amp;L&amp;"Times New Roman,Italic"&amp;8Thông báo Tình hình Kinh tế - xã hội 6 tháng đầu năm 2019&amp;R&amp;P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theme="6"/>
  </sheetPr>
  <dimension ref="A1:F20"/>
  <sheetViews>
    <sheetView topLeftCell="A4" workbookViewId="0">
      <selection activeCell="A28" sqref="A28"/>
    </sheetView>
  </sheetViews>
  <sheetFormatPr defaultRowHeight="12.75"/>
  <cols>
    <col min="1" max="1" width="37.5703125" style="1" customWidth="1"/>
    <col min="2" max="2" width="14.5703125" style="1" customWidth="1"/>
    <col min="3" max="3" width="13.28515625" style="1" customWidth="1"/>
    <col min="4" max="4" width="3.85546875" style="1" customWidth="1"/>
    <col min="5" max="5" width="13" style="1" customWidth="1"/>
    <col min="6" max="6" width="14" style="1" customWidth="1"/>
    <col min="7" max="7" width="9.140625" style="1"/>
    <col min="8" max="8" width="1.28515625" style="1" customWidth="1"/>
    <col min="9" max="9" width="12.85546875" style="1" customWidth="1"/>
    <col min="10" max="10" width="14.42578125" style="1" customWidth="1"/>
    <col min="11" max="16384" width="9.140625" style="1"/>
  </cols>
  <sheetData>
    <row r="1" spans="1:6" ht="16.5" customHeight="1">
      <c r="A1" s="15" t="s">
        <v>73</v>
      </c>
    </row>
    <row r="2" spans="1:6" ht="15.75" customHeight="1">
      <c r="A2" s="15" t="s">
        <v>118</v>
      </c>
    </row>
    <row r="3" spans="1:6" ht="15.75" customHeight="1">
      <c r="A3" s="209" t="s">
        <v>535</v>
      </c>
    </row>
    <row r="4" spans="1:6" ht="18.95" customHeight="1">
      <c r="A4" s="15"/>
    </row>
    <row r="5" spans="1:6" ht="13.5" thickBot="1"/>
    <row r="6" spans="1:6" ht="30" customHeight="1">
      <c r="A6" s="113"/>
      <c r="B6" s="208" t="s">
        <v>517</v>
      </c>
      <c r="C6" s="208" t="s">
        <v>536</v>
      </c>
      <c r="D6" s="708"/>
    </row>
    <row r="7" spans="1:6" ht="8.1" customHeight="1">
      <c r="A7" s="11"/>
      <c r="B7" s="11"/>
      <c r="C7" s="11"/>
    </row>
    <row r="8" spans="1:6" ht="24.95" customHeight="1">
      <c r="A8" s="171" t="s">
        <v>114</v>
      </c>
      <c r="B8" s="172">
        <f>+B9+B10+B11+B12</f>
        <v>44157754</v>
      </c>
      <c r="C8" s="172">
        <f>+C9+C10+C11+C12</f>
        <v>46981862</v>
      </c>
      <c r="E8" s="243"/>
      <c r="F8" s="242"/>
    </row>
    <row r="9" spans="1:6" ht="24.95" customHeight="1">
      <c r="A9" s="170" t="s">
        <v>3</v>
      </c>
      <c r="B9" s="173">
        <v>13942398</v>
      </c>
      <c r="C9" s="173">
        <v>14236733</v>
      </c>
      <c r="E9" s="243"/>
      <c r="F9" s="242"/>
    </row>
    <row r="10" spans="1:6" ht="24.95" customHeight="1">
      <c r="A10" s="170" t="s">
        <v>4</v>
      </c>
      <c r="B10" s="173">
        <v>6131336</v>
      </c>
      <c r="C10" s="173">
        <v>6689327</v>
      </c>
      <c r="E10" s="243"/>
      <c r="F10" s="242"/>
    </row>
    <row r="11" spans="1:6" ht="24.95" customHeight="1">
      <c r="A11" s="170" t="s">
        <v>5</v>
      </c>
      <c r="B11" s="173">
        <v>23274877</v>
      </c>
      <c r="C11" s="173">
        <v>25194905</v>
      </c>
      <c r="E11" s="243"/>
      <c r="F11" s="242"/>
    </row>
    <row r="12" spans="1:6" ht="24.95" customHeight="1">
      <c r="A12" s="179" t="s">
        <v>255</v>
      </c>
      <c r="B12" s="173">
        <v>809143</v>
      </c>
      <c r="C12" s="173">
        <v>860897</v>
      </c>
      <c r="E12" s="243"/>
      <c r="F12" s="242"/>
    </row>
    <row r="13" spans="1:6" ht="5.0999999999999996" customHeight="1">
      <c r="A13" s="179"/>
      <c r="B13" s="173"/>
      <c r="C13" s="173"/>
    </row>
    <row r="14" spans="1:6" ht="24.95" customHeight="1">
      <c r="A14" s="176" t="s">
        <v>115</v>
      </c>
      <c r="B14" s="177">
        <v>106.15</v>
      </c>
      <c r="C14" s="177">
        <v>106.4</v>
      </c>
    </row>
    <row r="15" spans="1:6" ht="5.0999999999999996" customHeight="1">
      <c r="A15" s="176"/>
      <c r="B15" s="177"/>
      <c r="C15" s="177"/>
    </row>
    <row r="16" spans="1:6" ht="24.95" customHeight="1">
      <c r="A16" s="170" t="s">
        <v>3</v>
      </c>
      <c r="B16" s="174">
        <v>102.1</v>
      </c>
      <c r="C16" s="174">
        <v>102.11</v>
      </c>
    </row>
    <row r="17" spans="1:3" ht="24.95" customHeight="1">
      <c r="A17" s="170" t="s">
        <v>4</v>
      </c>
      <c r="B17" s="174">
        <v>108.98</v>
      </c>
      <c r="C17" s="174">
        <v>109.1</v>
      </c>
    </row>
    <row r="18" spans="1:3" ht="24.95" customHeight="1">
      <c r="A18" s="170" t="s">
        <v>5</v>
      </c>
      <c r="B18" s="174">
        <v>108.02</v>
      </c>
      <c r="C18" s="174">
        <v>108.25</v>
      </c>
    </row>
    <row r="19" spans="1:3" ht="24.95" customHeight="1">
      <c r="A19" s="179" t="s">
        <v>255</v>
      </c>
      <c r="B19" s="174">
        <v>105.01</v>
      </c>
      <c r="C19" s="174">
        <v>106.4</v>
      </c>
    </row>
    <row r="20" spans="1:3" ht="12.75" customHeight="1">
      <c r="A20" s="12"/>
      <c r="B20" s="12"/>
      <c r="C20" s="12"/>
    </row>
  </sheetData>
  <phoneticPr fontId="3" type="noConversion"/>
  <printOptions horizontalCentered="1"/>
  <pageMargins left="0.39370078740157483" right="0.39370078740157483" top="0.59055118110236227" bottom="0.62992125984251968" header="0.19685039370078741" footer="0.47244094488188981"/>
  <pageSetup paperSize="11" orientation="portrait" r:id="rId1"/>
  <headerFooter alignWithMargins="0">
    <oddFooter>&amp;L&amp;"Times New Roman,Italic"&amp;8Thông báo Tình hình Kinh tế - xã hội 9 tháng đầu năm 2019&amp;R&amp;P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6"/>
  </sheetPr>
  <dimension ref="A1:E16"/>
  <sheetViews>
    <sheetView topLeftCell="A4" workbookViewId="0">
      <selection activeCell="A28" sqref="A28"/>
    </sheetView>
  </sheetViews>
  <sheetFormatPr defaultRowHeight="12.75"/>
  <cols>
    <col min="1" max="1" width="26.7109375" customWidth="1"/>
    <col min="2" max="2" width="13.7109375" customWidth="1"/>
    <col min="3" max="3" width="1.7109375" customWidth="1"/>
    <col min="4" max="4" width="15.7109375" customWidth="1"/>
    <col min="5" max="5" width="1.7109375" customWidth="1"/>
  </cols>
  <sheetData>
    <row r="1" spans="1:5" ht="16.5">
      <c r="A1" s="715" t="s">
        <v>575</v>
      </c>
    </row>
    <row r="2" spans="1:5" ht="16.5">
      <c r="A2" s="186"/>
    </row>
    <row r="3" spans="1:5" ht="13.5" thickBot="1">
      <c r="D3" s="196" t="s">
        <v>301</v>
      </c>
    </row>
    <row r="4" spans="1:5" ht="50.1" customHeight="1">
      <c r="A4" s="130"/>
      <c r="B4" s="816" t="s">
        <v>302</v>
      </c>
      <c r="C4" s="816"/>
      <c r="D4" s="816" t="s">
        <v>576</v>
      </c>
      <c r="E4" s="816"/>
    </row>
    <row r="5" spans="1:5" ht="24" customHeight="1">
      <c r="A5" s="325" t="s">
        <v>303</v>
      </c>
      <c r="B5" s="121">
        <v>101.56</v>
      </c>
      <c r="C5" s="99"/>
      <c r="D5" s="121">
        <v>107.23</v>
      </c>
      <c r="E5" s="99"/>
    </row>
    <row r="6" spans="1:5" ht="24" customHeight="1">
      <c r="A6" s="325" t="s">
        <v>304</v>
      </c>
      <c r="B6" s="121">
        <v>100.33</v>
      </c>
      <c r="C6" s="99"/>
      <c r="D6" s="121">
        <v>115.51</v>
      </c>
      <c r="E6" s="99"/>
    </row>
    <row r="7" spans="1:5" ht="24" customHeight="1">
      <c r="A7" s="325" t="s">
        <v>305</v>
      </c>
      <c r="B7" s="121">
        <v>103.92</v>
      </c>
      <c r="C7" s="99"/>
      <c r="D7" s="121">
        <v>106.26</v>
      </c>
      <c r="E7" s="99"/>
    </row>
    <row r="8" spans="1:5" ht="24" customHeight="1">
      <c r="A8" s="325" t="s">
        <v>306</v>
      </c>
      <c r="B8" s="121">
        <v>100.43</v>
      </c>
      <c r="C8" s="99"/>
      <c r="D8" s="121">
        <v>101.83</v>
      </c>
      <c r="E8" s="99"/>
    </row>
    <row r="9" spans="1:5" ht="24" customHeight="1">
      <c r="A9" s="325" t="s">
        <v>307</v>
      </c>
      <c r="B9" s="121">
        <v>99.91</v>
      </c>
      <c r="C9" s="99"/>
      <c r="D9" s="121">
        <v>101.91</v>
      </c>
      <c r="E9" s="99"/>
    </row>
    <row r="10" spans="1:5" ht="24" customHeight="1">
      <c r="A10" s="325" t="s">
        <v>308</v>
      </c>
      <c r="B10" s="121">
        <v>99.67</v>
      </c>
      <c r="C10" s="99"/>
      <c r="D10" s="121">
        <v>99.98</v>
      </c>
      <c r="E10" s="99"/>
    </row>
    <row r="11" spans="1:5" ht="24" customHeight="1">
      <c r="A11" s="325" t="s">
        <v>309</v>
      </c>
      <c r="B11" s="121">
        <v>99.9</v>
      </c>
      <c r="C11" s="99"/>
      <c r="D11" s="121">
        <v>101.88</v>
      </c>
      <c r="E11" s="99"/>
    </row>
    <row r="12" spans="1:5" ht="24" customHeight="1">
      <c r="A12" s="325" t="s">
        <v>310</v>
      </c>
      <c r="B12" s="121">
        <v>100.25</v>
      </c>
      <c r="C12" s="99"/>
      <c r="D12" s="121">
        <v>102.7</v>
      </c>
      <c r="E12" s="99"/>
    </row>
    <row r="13" spans="1:5" ht="24" customHeight="1">
      <c r="A13" s="325" t="s">
        <v>311</v>
      </c>
      <c r="B13" s="121">
        <v>100.35</v>
      </c>
      <c r="C13" s="99"/>
      <c r="D13" s="121">
        <v>103.59</v>
      </c>
      <c r="E13" s="99"/>
    </row>
    <row r="14" spans="1:5" ht="24" customHeight="1">
      <c r="A14" s="476" t="s">
        <v>434</v>
      </c>
      <c r="B14" s="121">
        <v>100.72</v>
      </c>
      <c r="C14" s="99"/>
      <c r="D14" s="121">
        <v>102.76</v>
      </c>
      <c r="E14" s="99"/>
    </row>
    <row r="15" spans="1:5">
      <c r="A15" s="100"/>
      <c r="B15" s="100"/>
      <c r="C15" s="100"/>
      <c r="D15" s="100"/>
      <c r="E15" s="100"/>
    </row>
    <row r="16" spans="1:5" ht="13.5">
      <c r="A16" s="283"/>
      <c r="B16" s="249"/>
      <c r="C16" s="282"/>
      <c r="D16" s="282"/>
      <c r="E16" s="282"/>
    </row>
  </sheetData>
  <mergeCells count="2">
    <mergeCell ref="D4:E4"/>
    <mergeCell ref="B4:C4"/>
  </mergeCells>
  <printOptions horizontalCentered="1"/>
  <pageMargins left="0.59055118110236227" right="0.59055118110236227" top="0.59055118110236227" bottom="0.62992125984251968" header="0.19685039370078741" footer="0.39370078740157483"/>
  <pageSetup paperSize="11" orientation="portrait" verticalDpi="0" r:id="rId1"/>
  <headerFooter>
    <oddFooter>&amp;L&amp;"Times New Roman,Italic"&amp;8Thông báo tình hình kinh tế - xã hội 9 tháng đầu năm 2019
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42">
    <tabColor theme="6"/>
  </sheetPr>
  <dimension ref="A1:N32"/>
  <sheetViews>
    <sheetView workbookViewId="0">
      <selection activeCell="A28" sqref="A28"/>
    </sheetView>
  </sheetViews>
  <sheetFormatPr defaultRowHeight="12.75"/>
  <cols>
    <col min="1" max="1" width="23.85546875" customWidth="1"/>
    <col min="2" max="2" width="16.42578125" customWidth="1"/>
    <col min="3" max="3" width="3.42578125" customWidth="1"/>
    <col min="4" max="4" width="16.42578125" customWidth="1"/>
    <col min="5" max="5" width="2" customWidth="1"/>
    <col min="6" max="6" width="15.85546875" customWidth="1"/>
    <col min="7" max="7" width="16.28515625" customWidth="1"/>
    <col min="8" max="8" width="16" customWidth="1"/>
    <col min="9" max="9" width="3.42578125" customWidth="1"/>
    <col min="10" max="10" width="15.28515625" customWidth="1"/>
    <col min="11" max="11" width="1.85546875" customWidth="1"/>
  </cols>
  <sheetData>
    <row r="1" spans="1:6" ht="16.5" customHeight="1">
      <c r="A1" s="186" t="s">
        <v>131</v>
      </c>
      <c r="B1" s="119"/>
      <c r="C1" s="99"/>
      <c r="D1" s="119"/>
      <c r="E1" s="99"/>
    </row>
    <row r="2" spans="1:6" ht="15" customHeight="1" thickBot="1">
      <c r="A2" s="5"/>
      <c r="B2" s="196"/>
      <c r="C2" s="99"/>
      <c r="D2" s="196" t="s">
        <v>132</v>
      </c>
      <c r="E2" s="99"/>
    </row>
    <row r="3" spans="1:6" ht="18.95" customHeight="1">
      <c r="A3" s="130"/>
      <c r="B3" s="826" t="s">
        <v>300</v>
      </c>
      <c r="C3" s="826"/>
      <c r="D3" s="827" t="s">
        <v>435</v>
      </c>
      <c r="E3" s="827"/>
    </row>
    <row r="4" spans="1:6" ht="20.100000000000001" customHeight="1">
      <c r="A4" s="195" t="s">
        <v>130</v>
      </c>
      <c r="B4" s="326">
        <v>3564814</v>
      </c>
      <c r="C4" s="99"/>
      <c r="D4" s="189">
        <v>3612000</v>
      </c>
      <c r="E4" s="99"/>
    </row>
    <row r="5" spans="1:6" ht="17.100000000000001" customHeight="1">
      <c r="A5" s="195" t="s">
        <v>133</v>
      </c>
      <c r="B5" s="326">
        <v>3696000</v>
      </c>
      <c r="C5" s="99"/>
      <c r="D5" s="189">
        <v>3680000</v>
      </c>
      <c r="E5" s="99"/>
    </row>
    <row r="6" spans="1:6" ht="17.100000000000001" customHeight="1">
      <c r="A6" s="195" t="s">
        <v>134</v>
      </c>
      <c r="B6" s="326">
        <v>3694000</v>
      </c>
      <c r="C6" s="99"/>
      <c r="D6" s="189">
        <v>3692880</v>
      </c>
      <c r="E6" s="99"/>
      <c r="F6" s="519"/>
    </row>
    <row r="7" spans="1:6" ht="17.100000000000001" customHeight="1">
      <c r="A7" s="195" t="s">
        <v>135</v>
      </c>
      <c r="B7" s="326">
        <v>3695000</v>
      </c>
      <c r="C7" s="99"/>
      <c r="D7" s="189">
        <v>3667000</v>
      </c>
      <c r="E7" s="99"/>
    </row>
    <row r="8" spans="1:6" ht="17.100000000000001" customHeight="1">
      <c r="A8" s="195" t="s">
        <v>136</v>
      </c>
      <c r="B8" s="326">
        <v>3650000</v>
      </c>
      <c r="C8" s="99"/>
      <c r="D8" s="189">
        <v>3628000</v>
      </c>
      <c r="E8" s="99"/>
    </row>
    <row r="9" spans="1:6" ht="17.100000000000001" customHeight="1">
      <c r="A9" s="195" t="s">
        <v>137</v>
      </c>
      <c r="B9" s="326">
        <v>3600000</v>
      </c>
      <c r="C9" s="99"/>
      <c r="D9" s="189">
        <v>3706000</v>
      </c>
      <c r="E9" s="99"/>
    </row>
    <row r="10" spans="1:6" ht="17.100000000000001" customHeight="1">
      <c r="A10" s="195" t="s">
        <v>577</v>
      </c>
      <c r="B10" s="326">
        <v>3539160</v>
      </c>
      <c r="C10" s="99"/>
      <c r="D10" s="189">
        <v>3919835</v>
      </c>
      <c r="E10" s="99"/>
    </row>
    <row r="11" spans="1:6" ht="17.100000000000001" customHeight="1">
      <c r="A11" s="195" t="s">
        <v>578</v>
      </c>
      <c r="B11" s="326">
        <v>3463000</v>
      </c>
      <c r="C11" s="99"/>
      <c r="D11" s="189">
        <v>4077020</v>
      </c>
      <c r="E11" s="99"/>
      <c r="F11" s="519"/>
    </row>
    <row r="12" spans="1:6" ht="17.100000000000001" customHeight="1">
      <c r="A12" s="195" t="s">
        <v>579</v>
      </c>
      <c r="B12" s="326">
        <v>3427000</v>
      </c>
      <c r="C12" s="99"/>
      <c r="D12" s="189">
        <v>4203000</v>
      </c>
      <c r="E12" s="99"/>
      <c r="F12" s="519"/>
    </row>
    <row r="13" spans="1:6" ht="6" customHeight="1">
      <c r="A13" s="198"/>
      <c r="B13" s="197"/>
      <c r="C13" s="99"/>
      <c r="D13" s="197"/>
      <c r="E13" s="99"/>
    </row>
    <row r="14" spans="1:6" ht="15" customHeight="1">
      <c r="A14" s="203" t="s">
        <v>141</v>
      </c>
      <c r="B14" s="199">
        <f>SUM(B4:B13)/9</f>
        <v>3592108.222222222</v>
      </c>
      <c r="C14" s="99"/>
      <c r="D14" s="199">
        <f>SUM(D4:D13)/9</f>
        <v>3798415</v>
      </c>
      <c r="E14" s="99"/>
    </row>
    <row r="15" spans="1:6" ht="6.75" customHeight="1">
      <c r="A15" s="100"/>
      <c r="B15" s="100"/>
      <c r="C15" s="100"/>
      <c r="D15" s="100"/>
      <c r="E15" s="100"/>
    </row>
    <row r="16" spans="1:6" ht="20.100000000000001" customHeight="1">
      <c r="F16" s="26"/>
    </row>
    <row r="17" spans="1:14" ht="16.5">
      <c r="A17" s="186" t="s">
        <v>138</v>
      </c>
      <c r="B17" s="119"/>
      <c r="C17" s="119"/>
      <c r="D17" s="119"/>
      <c r="E17" s="99"/>
      <c r="F17" s="26"/>
      <c r="L17" s="282"/>
      <c r="M17" s="282"/>
      <c r="N17" s="282"/>
    </row>
    <row r="18" spans="1:14" ht="16.5">
      <c r="A18" s="186" t="s">
        <v>139</v>
      </c>
      <c r="B18" s="119"/>
      <c r="C18" s="119"/>
      <c r="D18" s="119"/>
      <c r="E18" s="99"/>
      <c r="F18" s="26"/>
      <c r="G18" s="283"/>
      <c r="H18" s="249"/>
      <c r="I18" s="206"/>
      <c r="J18" s="206"/>
      <c r="K18" s="206"/>
      <c r="L18" s="206"/>
      <c r="M18" s="206"/>
      <c r="N18" s="206"/>
    </row>
    <row r="19" spans="1:14" ht="13.5" thickBot="1">
      <c r="A19" s="5"/>
      <c r="B19" s="194"/>
      <c r="C19" s="194"/>
      <c r="D19" s="194" t="s">
        <v>140</v>
      </c>
      <c r="E19" s="99"/>
    </row>
    <row r="20" spans="1:14" ht="18.95" customHeight="1">
      <c r="A20" s="130"/>
      <c r="B20" s="826" t="s">
        <v>300</v>
      </c>
      <c r="C20" s="826"/>
      <c r="D20" s="827" t="s">
        <v>435</v>
      </c>
      <c r="E20" s="827"/>
    </row>
    <row r="21" spans="1:14" ht="20.100000000000001" customHeight="1">
      <c r="A21" s="195" t="s">
        <v>130</v>
      </c>
      <c r="B21" s="327">
        <v>22745</v>
      </c>
      <c r="C21" s="99"/>
      <c r="D21" s="200">
        <v>23270</v>
      </c>
      <c r="E21" s="99"/>
    </row>
    <row r="22" spans="1:14" ht="17.100000000000001" customHeight="1">
      <c r="A22" s="195" t="s">
        <v>133</v>
      </c>
      <c r="B22" s="328">
        <v>22738</v>
      </c>
      <c r="C22" s="99"/>
      <c r="D22" s="201">
        <v>23244</v>
      </c>
      <c r="E22" s="99"/>
    </row>
    <row r="23" spans="1:14" ht="17.100000000000001" customHeight="1">
      <c r="A23" s="195" t="s">
        <v>134</v>
      </c>
      <c r="B23" s="327">
        <v>22786</v>
      </c>
      <c r="C23" s="99"/>
      <c r="D23" s="200">
        <v>22256</v>
      </c>
      <c r="E23" s="99"/>
    </row>
    <row r="24" spans="1:14" ht="17.100000000000001" customHeight="1">
      <c r="A24" s="195" t="s">
        <v>135</v>
      </c>
      <c r="B24" s="327">
        <v>22826</v>
      </c>
      <c r="C24" s="99"/>
      <c r="D24" s="200">
        <v>23250</v>
      </c>
      <c r="E24" s="99"/>
    </row>
    <row r="25" spans="1:14" ht="17.100000000000001" customHeight="1">
      <c r="A25" s="195" t="s">
        <v>136</v>
      </c>
      <c r="B25" s="327">
        <v>22805</v>
      </c>
      <c r="C25" s="99"/>
      <c r="D25" s="200">
        <v>23366</v>
      </c>
      <c r="E25" s="99"/>
    </row>
    <row r="26" spans="1:14" ht="17.100000000000001" customHeight="1">
      <c r="A26" s="195" t="s">
        <v>137</v>
      </c>
      <c r="B26" s="327">
        <v>22846</v>
      </c>
      <c r="C26" s="99"/>
      <c r="D26" s="200">
        <v>23434</v>
      </c>
      <c r="E26" s="99"/>
    </row>
    <row r="27" spans="1:14" ht="17.100000000000001" customHeight="1">
      <c r="A27" s="195" t="s">
        <v>577</v>
      </c>
      <c r="B27" s="327">
        <v>23010</v>
      </c>
      <c r="C27" s="99"/>
      <c r="D27" s="200">
        <v>23327</v>
      </c>
      <c r="E27" s="99"/>
    </row>
    <row r="28" spans="1:14" ht="17.100000000000001" customHeight="1">
      <c r="A28" s="195" t="s">
        <v>578</v>
      </c>
      <c r="B28" s="327">
        <v>23310</v>
      </c>
      <c r="C28" s="99"/>
      <c r="D28" s="200">
        <v>23276</v>
      </c>
      <c r="E28" s="99"/>
    </row>
    <row r="29" spans="1:14" ht="17.100000000000001" customHeight="1">
      <c r="A29" s="195" t="s">
        <v>579</v>
      </c>
      <c r="B29" s="327">
        <v>23328</v>
      </c>
      <c r="C29" s="99"/>
      <c r="D29" s="200">
        <v>23098</v>
      </c>
      <c r="E29" s="99"/>
    </row>
    <row r="30" spans="1:14" ht="6" customHeight="1">
      <c r="A30" s="120"/>
      <c r="B30" s="200"/>
      <c r="C30" s="99"/>
      <c r="D30" s="200"/>
      <c r="E30" s="99"/>
    </row>
    <row r="31" spans="1:14" ht="15" customHeight="1">
      <c r="A31" s="204" t="s">
        <v>166</v>
      </c>
      <c r="B31" s="202">
        <f>SUM(B21:B30)/9</f>
        <v>22932.666666666668</v>
      </c>
      <c r="C31" s="99"/>
      <c r="D31" s="202">
        <f>SUM(D21:D30)/9</f>
        <v>23169</v>
      </c>
      <c r="E31" s="99"/>
    </row>
    <row r="32" spans="1:14" ht="6" customHeight="1">
      <c r="A32" s="100"/>
      <c r="B32" s="100"/>
      <c r="C32" s="100"/>
      <c r="D32" s="100"/>
      <c r="E32" s="100"/>
    </row>
  </sheetData>
  <mergeCells count="4">
    <mergeCell ref="B3:C3"/>
    <mergeCell ref="D3:E3"/>
    <mergeCell ref="B20:C20"/>
    <mergeCell ref="D20:E20"/>
  </mergeCells>
  <printOptions horizontalCentered="1"/>
  <pageMargins left="0.39370078740157483" right="0.39370078740157483" top="0.59055118110236227" bottom="0.62992125984251968" header="0.19685039370078741" footer="0.47244094488188981"/>
  <pageSetup paperSize="11" orientation="portrait" verticalDpi="300" r:id="rId1"/>
  <headerFooter alignWithMargins="0">
    <oddFooter>&amp;L&amp;"Times New Roman,Italic"&amp;8Thông báo Tình hình Kinh tế - xã hội 9 tháng đầu năm 2019&amp;R&amp;P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43">
    <tabColor theme="6"/>
  </sheetPr>
  <dimension ref="A1:I29"/>
  <sheetViews>
    <sheetView workbookViewId="0">
      <selection activeCell="A28" sqref="A28"/>
    </sheetView>
  </sheetViews>
  <sheetFormatPr defaultRowHeight="12.75"/>
  <cols>
    <col min="1" max="1" width="25.7109375" customWidth="1"/>
    <col min="2" max="3" width="10.7109375" customWidth="1"/>
    <col min="4" max="4" width="12.5703125" customWidth="1"/>
    <col min="6" max="6" width="25.85546875" customWidth="1"/>
  </cols>
  <sheetData>
    <row r="1" spans="1:9" ht="18">
      <c r="A1" s="746" t="s">
        <v>16</v>
      </c>
      <c r="B1" s="119"/>
      <c r="C1" s="119"/>
      <c r="D1" s="119"/>
      <c r="E1" s="99"/>
    </row>
    <row r="2" spans="1:9" ht="13.5" thickBot="1">
      <c r="A2" s="6"/>
      <c r="B2" s="119"/>
      <c r="C2" s="693"/>
      <c r="D2" s="119"/>
      <c r="E2" s="99"/>
    </row>
    <row r="3" spans="1:9" ht="24" customHeight="1">
      <c r="A3" s="17"/>
      <c r="B3" s="828" t="s">
        <v>0</v>
      </c>
      <c r="C3" s="828"/>
      <c r="D3" s="829" t="s">
        <v>580</v>
      </c>
      <c r="E3" s="99"/>
    </row>
    <row r="4" spans="1:9" s="99" customFormat="1" ht="42" customHeight="1">
      <c r="A4" s="18"/>
      <c r="B4" s="625" t="s">
        <v>517</v>
      </c>
      <c r="C4" s="625" t="s">
        <v>536</v>
      </c>
      <c r="D4" s="830"/>
      <c r="F4"/>
      <c r="G4"/>
      <c r="H4"/>
      <c r="I4"/>
    </row>
    <row r="5" spans="1:9" ht="20.100000000000001" customHeight="1">
      <c r="A5" s="190" t="s">
        <v>518</v>
      </c>
      <c r="B5" s="26"/>
      <c r="C5" s="26"/>
      <c r="D5" s="694"/>
      <c r="E5" s="120"/>
    </row>
    <row r="6" spans="1:9" ht="15.95" customHeight="1">
      <c r="A6" s="26" t="s">
        <v>9</v>
      </c>
      <c r="B6" s="695">
        <v>2640</v>
      </c>
      <c r="C6" s="695">
        <v>4415</v>
      </c>
      <c r="D6" s="696">
        <f>C6/B6*100</f>
        <v>167.2348484848485</v>
      </c>
      <c r="E6" s="120"/>
    </row>
    <row r="7" spans="1:9" ht="15.95" customHeight="1">
      <c r="A7" s="26" t="s">
        <v>11</v>
      </c>
      <c r="B7" s="697">
        <v>1</v>
      </c>
      <c r="C7" s="697">
        <v>0</v>
      </c>
      <c r="D7" s="696">
        <f>C7/B7*100</f>
        <v>0</v>
      </c>
      <c r="E7" s="120"/>
    </row>
    <row r="8" spans="1:9" ht="15.95" customHeight="1">
      <c r="A8" s="698" t="s">
        <v>10</v>
      </c>
      <c r="B8" s="695">
        <v>21</v>
      </c>
      <c r="C8" s="695">
        <v>23</v>
      </c>
      <c r="D8" s="696">
        <f>C8/B8*100</f>
        <v>109.52380952380953</v>
      </c>
      <c r="E8" s="120"/>
    </row>
    <row r="9" spans="1:9" ht="15.95" customHeight="1">
      <c r="A9" s="698" t="s">
        <v>17</v>
      </c>
      <c r="B9" s="695">
        <v>608</v>
      </c>
      <c r="C9" s="695">
        <v>1157</v>
      </c>
      <c r="D9" s="696">
        <f>C9/B9*100</f>
        <v>190.29605263157893</v>
      </c>
      <c r="E9" s="120"/>
    </row>
    <row r="10" spans="1:9" ht="15.95" customHeight="1">
      <c r="A10" s="26" t="s">
        <v>11</v>
      </c>
      <c r="B10" s="697">
        <v>0</v>
      </c>
      <c r="C10" s="697">
        <v>0</v>
      </c>
      <c r="D10" s="696">
        <v>0</v>
      </c>
      <c r="E10" s="120"/>
    </row>
    <row r="11" spans="1:9" ht="15.95" customHeight="1">
      <c r="A11" s="26" t="s">
        <v>519</v>
      </c>
      <c r="B11" s="697">
        <v>0</v>
      </c>
      <c r="C11" s="697">
        <v>0</v>
      </c>
      <c r="D11" s="696">
        <v>0</v>
      </c>
      <c r="E11" s="120"/>
    </row>
    <row r="12" spans="1:9" ht="15.95" customHeight="1">
      <c r="A12" s="283" t="s">
        <v>520</v>
      </c>
      <c r="B12" s="697">
        <v>5</v>
      </c>
      <c r="C12" s="697">
        <v>8</v>
      </c>
      <c r="D12" s="696">
        <f>C12/B12*100</f>
        <v>160</v>
      </c>
      <c r="E12" s="120"/>
    </row>
    <row r="13" spans="1:9" ht="15.95" customHeight="1">
      <c r="A13" s="26" t="s">
        <v>11</v>
      </c>
      <c r="B13" s="697">
        <v>1</v>
      </c>
      <c r="C13" s="697">
        <v>0</v>
      </c>
      <c r="D13" s="696">
        <v>0</v>
      </c>
      <c r="E13" s="120"/>
    </row>
    <row r="14" spans="1:9" ht="4.5" customHeight="1">
      <c r="A14" s="26"/>
      <c r="B14" s="699"/>
      <c r="C14" s="699"/>
      <c r="D14" s="696"/>
      <c r="E14" s="120"/>
    </row>
    <row r="15" spans="1:9" ht="15" customHeight="1">
      <c r="A15" s="190" t="s">
        <v>521</v>
      </c>
      <c r="B15" s="700"/>
      <c r="C15" s="700"/>
      <c r="D15" s="696"/>
      <c r="E15" s="120"/>
    </row>
    <row r="16" spans="1:9" ht="32.25" customHeight="1">
      <c r="A16" s="698" t="s">
        <v>522</v>
      </c>
      <c r="B16" s="701">
        <v>7524.5569999999998</v>
      </c>
      <c r="C16" s="701">
        <v>6623.3590000000004</v>
      </c>
      <c r="D16" s="696">
        <f>C16/B16*100</f>
        <v>88.02324176692396</v>
      </c>
    </row>
    <row r="17" spans="1:9" ht="15.95" customHeight="1">
      <c r="A17" s="26" t="s">
        <v>523</v>
      </c>
      <c r="B17" s="702">
        <v>213.21600000000001</v>
      </c>
      <c r="C17" s="702">
        <v>187.18899999999999</v>
      </c>
      <c r="D17" s="696">
        <f>C17/B17*100</f>
        <v>87.793129971484305</v>
      </c>
    </row>
    <row r="18" spans="1:9" ht="15.95" customHeight="1">
      <c r="A18" s="26" t="s">
        <v>524</v>
      </c>
      <c r="B18" s="697"/>
      <c r="C18" s="697"/>
      <c r="D18" s="696"/>
    </row>
    <row r="19" spans="1:9" ht="12.75" customHeight="1">
      <c r="A19" s="98"/>
      <c r="B19" s="703"/>
      <c r="C19" s="703"/>
      <c r="D19" s="704"/>
    </row>
    <row r="20" spans="1:9" s="99" customFormat="1" ht="45" customHeight="1">
      <c r="A20" s="705" t="s">
        <v>525</v>
      </c>
      <c r="B20" s="706" t="s">
        <v>581</v>
      </c>
      <c r="C20" s="706" t="s">
        <v>582</v>
      </c>
      <c r="D20" s="706" t="s">
        <v>526</v>
      </c>
      <c r="F20"/>
      <c r="G20"/>
      <c r="H20"/>
      <c r="I20"/>
    </row>
    <row r="21" spans="1:9" ht="17.100000000000001" customHeight="1">
      <c r="A21" s="26" t="s">
        <v>527</v>
      </c>
      <c r="B21" s="702">
        <v>9573</v>
      </c>
      <c r="C21" s="702">
        <v>10156</v>
      </c>
      <c r="D21" s="696">
        <f>C21/B21*100</f>
        <v>106.09004491799854</v>
      </c>
    </row>
    <row r="22" spans="1:9" ht="17.100000000000001" customHeight="1">
      <c r="A22" s="26" t="s">
        <v>528</v>
      </c>
      <c r="B22" s="702"/>
      <c r="C22" s="702"/>
      <c r="D22" s="696"/>
    </row>
    <row r="23" spans="1:9" ht="17.100000000000001" customHeight="1">
      <c r="A23" s="26" t="s">
        <v>529</v>
      </c>
      <c r="B23" s="702">
        <v>1952</v>
      </c>
      <c r="C23" s="702">
        <v>2049</v>
      </c>
      <c r="D23" s="696">
        <f>C23/B23*100</f>
        <v>104.96926229508196</v>
      </c>
    </row>
    <row r="24" spans="1:9" ht="17.100000000000001" customHeight="1">
      <c r="A24" s="26" t="s">
        <v>530</v>
      </c>
      <c r="B24" s="702">
        <v>255</v>
      </c>
      <c r="C24" s="702">
        <v>241</v>
      </c>
      <c r="D24" s="696">
        <f>C24/B24*100</f>
        <v>94.509803921568619</v>
      </c>
    </row>
    <row r="25" spans="1:9" ht="17.100000000000001" customHeight="1">
      <c r="A25" s="283" t="s">
        <v>531</v>
      </c>
      <c r="B25" s="702">
        <v>280</v>
      </c>
      <c r="C25" s="702">
        <v>293</v>
      </c>
      <c r="D25" s="696">
        <f>C25/B25*100</f>
        <v>104.64285714285715</v>
      </c>
    </row>
    <row r="26" spans="1:9" ht="7.5" customHeight="1">
      <c r="A26" s="100"/>
      <c r="B26" s="122"/>
      <c r="C26" s="122"/>
      <c r="D26" s="707"/>
    </row>
    <row r="27" spans="1:9">
      <c r="A27" s="120"/>
      <c r="B27" s="123"/>
      <c r="C27" s="123"/>
      <c r="D27" s="124"/>
    </row>
    <row r="28" spans="1:9">
      <c r="A28" s="120"/>
      <c r="B28" s="123"/>
      <c r="C28" s="123"/>
      <c r="D28" s="124"/>
    </row>
    <row r="29" spans="1:9">
      <c r="A29" s="120"/>
      <c r="B29" s="120"/>
      <c r="C29" s="120"/>
      <c r="D29" s="124"/>
    </row>
  </sheetData>
  <mergeCells count="2">
    <mergeCell ref="B3:C3"/>
    <mergeCell ref="D3:D4"/>
  </mergeCells>
  <printOptions horizontalCentered="1"/>
  <pageMargins left="0.39370078740157483" right="0.39370078740157483" top="0.59055118110236227" bottom="0.62992125984251968" header="0.19685039370078741" footer="0.47244094488188981"/>
  <pageSetup paperSize="11" orientation="portrait" r:id="rId1"/>
  <headerFooter alignWithMargins="0">
    <oddFooter>&amp;L&amp;"Times New Roman,Italic"&amp;8Thông báo Tình hình Kinh tế - xã hội 9 tháng đầu năm 2019&amp;R&amp;P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6"/>
  </sheetPr>
  <dimension ref="A1:L21"/>
  <sheetViews>
    <sheetView topLeftCell="A10" workbookViewId="0">
      <selection activeCell="A28" sqref="A28"/>
    </sheetView>
  </sheetViews>
  <sheetFormatPr defaultRowHeight="12.75"/>
  <cols>
    <col min="1" max="1" width="32.42578125" customWidth="1"/>
    <col min="2" max="3" width="9.5703125" bestFit="1" customWidth="1"/>
    <col min="4" max="4" width="8.85546875" customWidth="1"/>
    <col min="6" max="6" width="29.42578125" customWidth="1"/>
    <col min="7" max="7" width="12.5703125" customWidth="1"/>
    <col min="8" max="8" width="12.28515625" customWidth="1"/>
    <col min="9" max="9" width="10.28515625" customWidth="1"/>
  </cols>
  <sheetData>
    <row r="1" spans="1:12" ht="18">
      <c r="A1" s="675" t="s">
        <v>67</v>
      </c>
      <c r="B1" s="119"/>
      <c r="C1" s="119"/>
      <c r="D1" s="119"/>
      <c r="E1" s="99"/>
      <c r="J1" s="99"/>
      <c r="K1" s="99"/>
      <c r="L1" s="99"/>
    </row>
    <row r="2" spans="1:12" ht="20.100000000000001" customHeight="1">
      <c r="A2" s="676"/>
      <c r="B2" s="119"/>
      <c r="C2" s="119"/>
      <c r="D2" s="119"/>
      <c r="E2" s="99"/>
    </row>
    <row r="3" spans="1:12" s="99" customFormat="1" ht="20.100000000000001" customHeight="1" thickBot="1">
      <c r="A3" s="687" t="s">
        <v>630</v>
      </c>
      <c r="B3" s="677"/>
      <c r="C3" s="677"/>
      <c r="D3" s="677"/>
      <c r="F3"/>
      <c r="G3"/>
      <c r="H3"/>
      <c r="I3"/>
      <c r="J3"/>
      <c r="K3"/>
      <c r="L3"/>
    </row>
    <row r="4" spans="1:12" ht="20.100000000000001" customHeight="1">
      <c r="A4" s="678"/>
      <c r="B4" s="774" t="s">
        <v>505</v>
      </c>
      <c r="C4" s="774" t="s">
        <v>506</v>
      </c>
      <c r="D4" s="774" t="s">
        <v>507</v>
      </c>
      <c r="E4" s="99"/>
    </row>
    <row r="5" spans="1:12" ht="20.100000000000001" customHeight="1">
      <c r="A5" s="483" t="s">
        <v>508</v>
      </c>
      <c r="B5" s="679">
        <v>36999</v>
      </c>
      <c r="C5" s="591">
        <v>36890</v>
      </c>
      <c r="D5" s="680">
        <f>+C5/B5*100</f>
        <v>99.705397443174135</v>
      </c>
      <c r="E5" s="99"/>
    </row>
    <row r="6" spans="1:12" ht="20.100000000000001" customHeight="1">
      <c r="A6" s="483" t="s">
        <v>509</v>
      </c>
      <c r="B6" s="679">
        <v>26104</v>
      </c>
      <c r="C6" s="591">
        <v>26038</v>
      </c>
      <c r="D6" s="680">
        <f>C6/B6*100</f>
        <v>99.7471651854122</v>
      </c>
      <c r="E6" s="99"/>
    </row>
    <row r="7" spans="1:12" ht="20.100000000000001" customHeight="1">
      <c r="A7" s="483" t="s">
        <v>510</v>
      </c>
      <c r="B7" s="591">
        <v>14611</v>
      </c>
      <c r="C7" s="591">
        <v>14436</v>
      </c>
      <c r="D7" s="680">
        <f>C7/B7*100</f>
        <v>98.802272260625557</v>
      </c>
      <c r="E7" s="99"/>
    </row>
    <row r="8" spans="1:12" ht="20.100000000000001" customHeight="1">
      <c r="A8" s="483" t="s">
        <v>511</v>
      </c>
      <c r="B8" s="588">
        <v>628</v>
      </c>
      <c r="C8" s="588">
        <v>436</v>
      </c>
      <c r="D8" s="680">
        <f>C8/B8*100</f>
        <v>69.42675159235668</v>
      </c>
      <c r="E8" s="99"/>
    </row>
    <row r="9" spans="1:12" ht="20.100000000000001" customHeight="1">
      <c r="A9" s="681"/>
      <c r="B9" s="682"/>
      <c r="C9" s="682"/>
      <c r="D9" s="683"/>
      <c r="E9" s="99"/>
    </row>
    <row r="10" spans="1:12" ht="20.100000000000001" customHeight="1">
      <c r="A10" s="483"/>
      <c r="B10" s="684"/>
      <c r="C10" s="684"/>
      <c r="D10" s="779"/>
      <c r="E10" s="99"/>
    </row>
    <row r="11" spans="1:12" s="99" customFormat="1" ht="20.100000000000001" customHeight="1">
      <c r="A11" s="771" t="s">
        <v>631</v>
      </c>
      <c r="B11" s="684"/>
      <c r="C11" s="685"/>
      <c r="D11" s="686"/>
      <c r="F11"/>
      <c r="G11"/>
      <c r="H11"/>
      <c r="I11"/>
      <c r="J11"/>
      <c r="K11"/>
      <c r="L11"/>
    </row>
    <row r="12" spans="1:12" ht="20.100000000000001" customHeight="1" thickBot="1">
      <c r="A12" s="687" t="s">
        <v>632</v>
      </c>
      <c r="B12" s="684"/>
      <c r="C12" s="685"/>
      <c r="D12" s="686"/>
      <c r="E12" s="99"/>
    </row>
    <row r="13" spans="1:12" ht="20.100000000000001" customHeight="1">
      <c r="A13" s="688"/>
      <c r="B13" s="689" t="s">
        <v>512</v>
      </c>
      <c r="C13" s="689" t="s">
        <v>0</v>
      </c>
      <c r="D13" s="773" t="s">
        <v>507</v>
      </c>
      <c r="E13" s="99"/>
    </row>
    <row r="14" spans="1:12" ht="20.100000000000001" customHeight="1">
      <c r="A14" s="690" t="s">
        <v>513</v>
      </c>
      <c r="B14" s="588">
        <v>4320</v>
      </c>
      <c r="C14" s="691">
        <v>3129</v>
      </c>
      <c r="D14" s="692">
        <f>C14/B14*100</f>
        <v>72.430555555555557</v>
      </c>
      <c r="E14" s="99"/>
    </row>
    <row r="15" spans="1:12" ht="20.100000000000001" customHeight="1">
      <c r="A15" s="690" t="s">
        <v>514</v>
      </c>
      <c r="B15" s="588">
        <v>56275</v>
      </c>
      <c r="C15" s="691">
        <v>51845</v>
      </c>
      <c r="D15" s="692">
        <f>C15/B15*100</f>
        <v>92.127943136383834</v>
      </c>
      <c r="E15" s="99"/>
    </row>
    <row r="16" spans="1:12" ht="20.100000000000001" customHeight="1">
      <c r="A16" s="483" t="s">
        <v>515</v>
      </c>
      <c r="B16" s="588">
        <v>188245</v>
      </c>
      <c r="C16" s="588">
        <v>188473</v>
      </c>
      <c r="D16" s="680">
        <f>C16/B16*100</f>
        <v>100.1211187548142</v>
      </c>
      <c r="E16" s="99"/>
    </row>
    <row r="17" spans="1:5" ht="20.100000000000001" customHeight="1">
      <c r="A17" s="483" t="s">
        <v>516</v>
      </c>
      <c r="B17" s="588">
        <v>129650</v>
      </c>
      <c r="C17" s="588">
        <v>128180</v>
      </c>
      <c r="D17" s="680">
        <f>C17/B17*100</f>
        <v>98.86617817200154</v>
      </c>
      <c r="E17" s="99"/>
    </row>
    <row r="18" spans="1:5" ht="20.100000000000001" customHeight="1">
      <c r="A18" s="483" t="s">
        <v>510</v>
      </c>
      <c r="B18" s="588">
        <v>50665</v>
      </c>
      <c r="C18" s="588">
        <v>49533</v>
      </c>
      <c r="D18" s="680">
        <f>C18/B18*100</f>
        <v>97.765715977499255</v>
      </c>
      <c r="E18" s="99"/>
    </row>
    <row r="19" spans="1:5" ht="20.100000000000001" customHeight="1">
      <c r="A19" s="681"/>
      <c r="B19" s="682"/>
      <c r="C19" s="682"/>
      <c r="D19" s="683"/>
      <c r="E19" s="99"/>
    </row>
    <row r="20" spans="1:5" ht="20.100000000000001" customHeight="1">
      <c r="A20" s="99"/>
      <c r="B20" s="99"/>
      <c r="C20" s="99"/>
      <c r="D20" s="99"/>
      <c r="E20" s="99"/>
    </row>
    <row r="21" spans="1:5" ht="6" customHeight="1"/>
  </sheetData>
  <printOptions horizontalCentered="1"/>
  <pageMargins left="0.51181102362204722" right="0.51181102362204722" top="0.59055118110236227" bottom="0.62992125984251968" header="0.19685039370078741" footer="0.39370078740157483"/>
  <pageSetup paperSize="11" orientation="portrait" verticalDpi="0" r:id="rId1"/>
  <headerFooter>
    <oddFooter>&amp;L&amp;"Times New Roman,Italic"&amp;8Thông báo Tình hình Kinh tế - xã hội 9 tháng đầu năm 2019&amp;R&amp;P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6"/>
  </sheetPr>
  <dimension ref="A1:F65536"/>
  <sheetViews>
    <sheetView workbookViewId="0">
      <selection activeCell="A28" sqref="A28"/>
    </sheetView>
  </sheetViews>
  <sheetFormatPr defaultRowHeight="12.75"/>
  <cols>
    <col min="1" max="1" width="21.7109375" customWidth="1"/>
    <col min="2" max="4" width="12.7109375" customWidth="1"/>
    <col min="6" max="6" width="15.85546875" customWidth="1"/>
  </cols>
  <sheetData>
    <row r="1" spans="1:6" s="99" customFormat="1" ht="18">
      <c r="A1" s="590" t="s">
        <v>639</v>
      </c>
    </row>
    <row r="2" spans="1:6" ht="18">
      <c r="A2" s="589"/>
    </row>
    <row r="3" spans="1:6" ht="20.25" customHeight="1" thickBot="1"/>
    <row r="4" spans="1:6" ht="66" customHeight="1">
      <c r="A4" s="130"/>
      <c r="B4" s="772" t="s">
        <v>300</v>
      </c>
      <c r="C4" s="772" t="s">
        <v>601</v>
      </c>
      <c r="D4" s="772" t="s">
        <v>602</v>
      </c>
    </row>
    <row r="5" spans="1:6" ht="24.95" customHeight="1">
      <c r="A5" s="666" t="s">
        <v>498</v>
      </c>
      <c r="B5" s="667"/>
      <c r="C5" s="667">
        <f>+C7+C8</f>
        <v>1908601</v>
      </c>
      <c r="D5" s="668"/>
      <c r="F5" s="748"/>
    </row>
    <row r="6" spans="1:6" ht="24.95" customHeight="1">
      <c r="A6" s="666" t="s">
        <v>499</v>
      </c>
      <c r="B6" s="669"/>
      <c r="C6" s="669"/>
      <c r="D6" s="670"/>
      <c r="F6" s="749"/>
    </row>
    <row r="7" spans="1:6" ht="24.95" customHeight="1">
      <c r="A7" s="671" t="s">
        <v>500</v>
      </c>
      <c r="B7" s="669"/>
      <c r="C7" s="669">
        <v>947693</v>
      </c>
      <c r="D7" s="670"/>
      <c r="F7" s="749"/>
    </row>
    <row r="8" spans="1:6" ht="24.95" customHeight="1">
      <c r="A8" s="671" t="s">
        <v>501</v>
      </c>
      <c r="B8" s="669"/>
      <c r="C8" s="669">
        <v>960908</v>
      </c>
      <c r="D8" s="670"/>
      <c r="F8" s="749"/>
    </row>
    <row r="9" spans="1:6" ht="24.95" customHeight="1">
      <c r="A9" s="666" t="s">
        <v>502</v>
      </c>
      <c r="B9" s="669"/>
      <c r="C9" s="750">
        <f>C10+C11</f>
        <v>1908601</v>
      </c>
      <c r="D9" s="670"/>
      <c r="F9" s="749"/>
    </row>
    <row r="10" spans="1:6" ht="24.95" customHeight="1">
      <c r="A10" s="671" t="s">
        <v>503</v>
      </c>
      <c r="B10" s="669"/>
      <c r="C10" s="669">
        <v>602948</v>
      </c>
      <c r="D10" s="670"/>
      <c r="F10" s="749"/>
    </row>
    <row r="11" spans="1:6" ht="24.95" customHeight="1">
      <c r="A11" s="671" t="s">
        <v>504</v>
      </c>
      <c r="B11" s="669"/>
      <c r="C11" s="669">
        <v>1305653</v>
      </c>
      <c r="D11" s="670"/>
      <c r="F11" s="749"/>
    </row>
    <row r="12" spans="1:6" ht="11.25" customHeight="1">
      <c r="A12" s="672"/>
      <c r="B12" s="672"/>
      <c r="C12" s="673"/>
      <c r="D12" s="672"/>
    </row>
    <row r="13" spans="1:6" ht="20.100000000000001" customHeight="1">
      <c r="A13" s="318" t="s">
        <v>640</v>
      </c>
    </row>
    <row r="14" spans="1:6" ht="20.100000000000001" customHeight="1">
      <c r="A14" s="318" t="s">
        <v>638</v>
      </c>
    </row>
    <row r="65536" spans="4:4" ht="15">
      <c r="D65536" s="674"/>
    </row>
  </sheetData>
  <printOptions horizontalCentered="1"/>
  <pageMargins left="0.59055118110236227" right="0.59055118110236227" top="0.59055118110236227" bottom="0.62992125984251968" header="0.19685039370078741" footer="0.39370078740157483"/>
  <pageSetup paperSize="11" orientation="portrait" verticalDpi="0" r:id="rId1"/>
  <headerFooter>
    <oddFooter>&amp;L&amp;"Times New Roman,Italic"&amp;8Thông báo Tình hình Kinh tế - xã hội 9 tháng đầu năm 2019&amp;R&amp;P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6"/>
  </sheetPr>
  <dimension ref="A1:F22"/>
  <sheetViews>
    <sheetView workbookViewId="0">
      <selection activeCell="A28" sqref="A28"/>
    </sheetView>
  </sheetViews>
  <sheetFormatPr defaultRowHeight="12.75"/>
  <cols>
    <col min="1" max="1" width="4" style="8" customWidth="1"/>
    <col min="2" max="2" width="28.7109375" style="8" customWidth="1"/>
    <col min="3" max="5" width="7" style="8" customWidth="1"/>
    <col min="6" max="6" width="8.140625" style="8" customWidth="1"/>
    <col min="7" max="16384" width="9.140625" style="8"/>
  </cols>
  <sheetData>
    <row r="1" spans="1:6" ht="16.5" customHeight="1">
      <c r="A1" s="255" t="s">
        <v>599</v>
      </c>
      <c r="C1" s="7"/>
    </row>
    <row r="2" spans="1:6" ht="16.5" customHeight="1">
      <c r="B2" s="46"/>
      <c r="C2" s="7"/>
    </row>
    <row r="3" spans="1:6" ht="15.75" customHeight="1" thickBot="1">
      <c r="B3" s="9"/>
      <c r="C3" s="7"/>
    </row>
    <row r="4" spans="1:6" ht="69" customHeight="1">
      <c r="A4" s="322"/>
      <c r="B4" s="20"/>
      <c r="C4" s="30" t="s">
        <v>541</v>
      </c>
      <c r="D4" s="30" t="s">
        <v>542</v>
      </c>
      <c r="E4" s="30" t="s">
        <v>600</v>
      </c>
      <c r="F4" s="30" t="s">
        <v>25</v>
      </c>
    </row>
    <row r="5" spans="1:6" ht="21.95" customHeight="1">
      <c r="A5" s="244" t="s">
        <v>436</v>
      </c>
      <c r="B5" s="294"/>
      <c r="C5" s="21"/>
      <c r="D5" s="22"/>
      <c r="E5" s="22"/>
      <c r="F5" s="22"/>
    </row>
    <row r="6" spans="1:6" ht="21.95" customHeight="1">
      <c r="A6" s="294"/>
      <c r="B6" s="294" t="s">
        <v>294</v>
      </c>
      <c r="C6" s="520">
        <v>59</v>
      </c>
      <c r="D6" s="520">
        <v>46</v>
      </c>
      <c r="E6" s="521">
        <f>D6/C6*100</f>
        <v>77.966101694915253</v>
      </c>
      <c r="F6" s="522">
        <f>D6-C6</f>
        <v>-13</v>
      </c>
    </row>
    <row r="7" spans="1:6" ht="21.95" customHeight="1">
      <c r="A7" s="294"/>
      <c r="B7" s="318" t="s">
        <v>237</v>
      </c>
      <c r="C7" s="523">
        <v>57</v>
      </c>
      <c r="D7" s="523">
        <v>44</v>
      </c>
      <c r="E7" s="524">
        <f>D7/C7*100</f>
        <v>77.192982456140342</v>
      </c>
      <c r="F7" s="525">
        <f t="shared" ref="F7:F19" si="0">D7-C7</f>
        <v>-13</v>
      </c>
    </row>
    <row r="8" spans="1:6" ht="21.95" customHeight="1">
      <c r="A8" s="294"/>
      <c r="B8" s="318" t="s">
        <v>239</v>
      </c>
      <c r="C8" s="525">
        <v>2</v>
      </c>
      <c r="D8" s="525">
        <v>2</v>
      </c>
      <c r="E8" s="524">
        <f>D8/C8*100</f>
        <v>100</v>
      </c>
      <c r="F8" s="525">
        <f t="shared" si="0"/>
        <v>0</v>
      </c>
    </row>
    <row r="9" spans="1:6" ht="21.95" customHeight="1">
      <c r="A9" s="294"/>
      <c r="B9" s="294" t="s">
        <v>295</v>
      </c>
      <c r="C9" s="520">
        <v>59</v>
      </c>
      <c r="D9" s="520">
        <v>41</v>
      </c>
      <c r="E9" s="521">
        <f>D9/C9*100</f>
        <v>69.491525423728817</v>
      </c>
      <c r="F9" s="522">
        <f t="shared" si="0"/>
        <v>-18</v>
      </c>
    </row>
    <row r="10" spans="1:6" ht="21.95" customHeight="1">
      <c r="A10" s="294"/>
      <c r="B10" s="318" t="s">
        <v>237</v>
      </c>
      <c r="C10" s="523">
        <v>57</v>
      </c>
      <c r="D10" s="523">
        <v>40</v>
      </c>
      <c r="E10" s="524">
        <f>D10/C10*100</f>
        <v>70.175438596491219</v>
      </c>
      <c r="F10" s="525">
        <f t="shared" si="0"/>
        <v>-17</v>
      </c>
    </row>
    <row r="11" spans="1:6" ht="21.95" customHeight="1">
      <c r="A11" s="294"/>
      <c r="B11" s="318" t="s">
        <v>239</v>
      </c>
      <c r="C11" s="526">
        <v>2</v>
      </c>
      <c r="D11" s="526">
        <v>1</v>
      </c>
      <c r="E11" s="524">
        <v>0</v>
      </c>
      <c r="F11" s="525">
        <f t="shared" si="0"/>
        <v>-1</v>
      </c>
    </row>
    <row r="12" spans="1:6" ht="21.95" customHeight="1">
      <c r="A12" s="294"/>
      <c r="B12" s="294" t="s">
        <v>296</v>
      </c>
      <c r="C12" s="520">
        <v>36</v>
      </c>
      <c r="D12" s="527">
        <v>19</v>
      </c>
      <c r="E12" s="521">
        <f t="shared" ref="E12:E19" si="1">D12/C12*100</f>
        <v>52.777777777777779</v>
      </c>
      <c r="F12" s="522">
        <f t="shared" si="0"/>
        <v>-17</v>
      </c>
    </row>
    <row r="13" spans="1:6" ht="21.95" customHeight="1">
      <c r="A13" s="294"/>
      <c r="B13" s="318" t="s">
        <v>237</v>
      </c>
      <c r="C13" s="523">
        <v>34</v>
      </c>
      <c r="D13" s="528">
        <v>19</v>
      </c>
      <c r="E13" s="524">
        <f t="shared" si="1"/>
        <v>55.882352941176471</v>
      </c>
      <c r="F13" s="525">
        <f t="shared" si="0"/>
        <v>-15</v>
      </c>
    </row>
    <row r="14" spans="1:6" ht="21.95" customHeight="1">
      <c r="A14" s="294"/>
      <c r="B14" s="318" t="s">
        <v>239</v>
      </c>
      <c r="C14" s="526">
        <v>2</v>
      </c>
      <c r="D14" s="528">
        <v>0</v>
      </c>
      <c r="E14" s="524">
        <f t="shared" si="1"/>
        <v>0</v>
      </c>
      <c r="F14" s="522">
        <f t="shared" si="0"/>
        <v>-2</v>
      </c>
    </row>
    <row r="15" spans="1:6" ht="21.95" customHeight="1">
      <c r="A15" s="244" t="s">
        <v>437</v>
      </c>
      <c r="B15" s="294"/>
      <c r="C15" s="529"/>
      <c r="D15" s="527"/>
      <c r="E15" s="530"/>
      <c r="F15" s="531"/>
    </row>
    <row r="16" spans="1:6" ht="21.95" customHeight="1">
      <c r="A16" s="294"/>
      <c r="B16" s="294" t="s">
        <v>297</v>
      </c>
      <c r="C16" s="532">
        <v>23</v>
      </c>
      <c r="D16" s="528">
        <v>17</v>
      </c>
      <c r="E16" s="524">
        <f t="shared" si="1"/>
        <v>73.91304347826086</v>
      </c>
      <c r="F16" s="525">
        <f t="shared" si="0"/>
        <v>-6</v>
      </c>
    </row>
    <row r="17" spans="1:6" ht="21.95" customHeight="1">
      <c r="A17" s="294"/>
      <c r="B17" s="294" t="s">
        <v>295</v>
      </c>
      <c r="C17" s="747">
        <v>2</v>
      </c>
      <c r="D17" s="528">
        <v>0</v>
      </c>
      <c r="E17" s="524">
        <v>0</v>
      </c>
      <c r="F17" s="525">
        <f t="shared" si="0"/>
        <v>-2</v>
      </c>
    </row>
    <row r="18" spans="1:6" ht="21.95" customHeight="1">
      <c r="A18" s="294"/>
      <c r="B18" s="294" t="s">
        <v>296</v>
      </c>
      <c r="C18" s="319">
        <v>0</v>
      </c>
      <c r="D18" s="533">
        <v>1</v>
      </c>
      <c r="E18" s="524">
        <v>0</v>
      </c>
      <c r="F18" s="525">
        <f t="shared" si="0"/>
        <v>1</v>
      </c>
    </row>
    <row r="19" spans="1:6" ht="30" customHeight="1">
      <c r="A19" s="294"/>
      <c r="B19" s="320" t="s">
        <v>298</v>
      </c>
      <c r="C19" s="534">
        <v>9848</v>
      </c>
      <c r="D19" s="534">
        <v>9955</v>
      </c>
      <c r="E19" s="524">
        <f t="shared" si="1"/>
        <v>101.08651502843217</v>
      </c>
      <c r="F19" s="525">
        <f t="shared" si="0"/>
        <v>107</v>
      </c>
    </row>
    <row r="20" spans="1:6" ht="12" customHeight="1">
      <c r="A20" s="289"/>
      <c r="B20" s="321"/>
      <c r="C20" s="535"/>
      <c r="D20" s="535"/>
      <c r="E20" s="536"/>
      <c r="F20" s="537"/>
    </row>
    <row r="21" spans="1:6" ht="21.95" customHeight="1"/>
    <row r="22" spans="1:6" ht="28.5" customHeight="1"/>
  </sheetData>
  <printOptions horizontalCentered="1"/>
  <pageMargins left="0.39370078740157483" right="0.39370078740157483" top="0.59055118110236227" bottom="0.62992125984251968" header="0.19685039370078741" footer="0.39370078740157483"/>
  <pageSetup paperSize="11" orientation="portrait" verticalDpi="0" r:id="rId1"/>
  <headerFooter>
    <oddFooter>&amp;L&amp;"Times New Roman,Italic"&amp;8Thông báo Tình hình Kinh tế - xã hội 9 tháng đầu năm 2019&amp;R&amp;P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A19"/>
  <sheetViews>
    <sheetView workbookViewId="0">
      <selection activeCell="A28" sqref="A28"/>
    </sheetView>
  </sheetViews>
  <sheetFormatPr defaultRowHeight="12.75"/>
  <cols>
    <col min="1" max="1" width="54.7109375" customWidth="1"/>
  </cols>
  <sheetData>
    <row r="1" spans="1:1">
      <c r="A1" s="553"/>
    </row>
    <row r="2" spans="1:1">
      <c r="A2" s="554"/>
    </row>
    <row r="3" spans="1:1">
      <c r="A3" s="553"/>
    </row>
    <row r="4" spans="1:1">
      <c r="A4" s="553"/>
    </row>
    <row r="5" spans="1:1">
      <c r="A5" s="553"/>
    </row>
    <row r="6" spans="1:1">
      <c r="A6" s="553"/>
    </row>
    <row r="7" spans="1:1">
      <c r="A7" s="553"/>
    </row>
    <row r="8" spans="1:1">
      <c r="A8" s="553"/>
    </row>
    <row r="9" spans="1:1">
      <c r="A9" s="553"/>
    </row>
    <row r="10" spans="1:1">
      <c r="A10" s="553"/>
    </row>
    <row r="11" spans="1:1">
      <c r="A11" s="553"/>
    </row>
    <row r="12" spans="1:1">
      <c r="A12" s="553"/>
    </row>
    <row r="13" spans="1:1">
      <c r="A13" s="553"/>
    </row>
    <row r="14" spans="1:1">
      <c r="A14" s="553"/>
    </row>
    <row r="15" spans="1:1" ht="30.75">
      <c r="A15" s="555" t="s">
        <v>447</v>
      </c>
    </row>
    <row r="16" spans="1:1">
      <c r="A16" s="553"/>
    </row>
    <row r="17" spans="1:1" ht="30.75">
      <c r="A17" s="555" t="s">
        <v>532</v>
      </c>
    </row>
    <row r="18" spans="1:1">
      <c r="A18" s="553"/>
    </row>
    <row r="19" spans="1:1" ht="37.5">
      <c r="A19" s="556"/>
    </row>
  </sheetData>
  <printOptions horizontalCentered="1"/>
  <pageMargins left="0.70866141732283472" right="0.70866141732283472" top="0.59055118110236227" bottom="0.62992125984251968" header="0.19685039370078741" footer="0.39370078740157483"/>
  <pageSetup paperSize="11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6"/>
  </sheetPr>
  <dimension ref="A1:G13"/>
  <sheetViews>
    <sheetView workbookViewId="0">
      <selection activeCell="A28" sqref="A28"/>
    </sheetView>
  </sheetViews>
  <sheetFormatPr defaultRowHeight="12.75"/>
  <cols>
    <col min="1" max="1" width="22.7109375" customWidth="1"/>
    <col min="2" max="2" width="9.42578125" customWidth="1"/>
    <col min="3" max="3" width="8.7109375" customWidth="1"/>
    <col min="4" max="4" width="1.140625" customWidth="1"/>
    <col min="5" max="5" width="8.7109375" customWidth="1"/>
    <col min="6" max="6" width="12.7109375" customWidth="1"/>
    <col min="7" max="7" width="13.140625" hidden="1" customWidth="1"/>
  </cols>
  <sheetData>
    <row r="1" spans="1:7" ht="16.5">
      <c r="A1" s="557" t="s">
        <v>448</v>
      </c>
      <c r="B1" s="558"/>
      <c r="C1" s="558"/>
      <c r="D1" s="558"/>
      <c r="E1" s="559"/>
      <c r="F1" s="559"/>
    </row>
    <row r="2" spans="1:7" s="99" customFormat="1" ht="16.5">
      <c r="A2" s="560" t="s">
        <v>658</v>
      </c>
      <c r="B2" s="558"/>
      <c r="C2" s="558"/>
      <c r="D2" s="558"/>
      <c r="E2" s="561"/>
      <c r="F2" s="561"/>
    </row>
    <row r="3" spans="1:7" s="99" customFormat="1" ht="16.5">
      <c r="A3" s="557"/>
      <c r="B3" s="558"/>
      <c r="C3" s="558"/>
      <c r="D3" s="558"/>
      <c r="E3" s="561"/>
      <c r="F3" s="561"/>
    </row>
    <row r="4" spans="1:7" s="99" customFormat="1" ht="13.5" thickBot="1">
      <c r="A4" s="558"/>
      <c r="B4" s="558"/>
      <c r="C4" s="558"/>
      <c r="D4" s="558"/>
      <c r="E4" s="561"/>
      <c r="F4" s="561"/>
    </row>
    <row r="5" spans="1:7" s="99" customFormat="1" ht="33.75" customHeight="1">
      <c r="A5" s="562"/>
      <c r="B5" s="831" t="s">
        <v>449</v>
      </c>
      <c r="C5" s="831"/>
      <c r="D5" s="563"/>
      <c r="E5" s="831" t="s">
        <v>450</v>
      </c>
      <c r="F5" s="831"/>
    </row>
    <row r="6" spans="1:7" s="99" customFormat="1" ht="56.25" customHeight="1">
      <c r="A6" s="564"/>
      <c r="B6" s="565" t="s">
        <v>659</v>
      </c>
      <c r="C6" s="566" t="s">
        <v>6</v>
      </c>
      <c r="D6" s="801"/>
      <c r="E6" s="565" t="s">
        <v>659</v>
      </c>
      <c r="F6" s="566" t="s">
        <v>451</v>
      </c>
      <c r="G6" s="567">
        <v>2018</v>
      </c>
    </row>
    <row r="7" spans="1:7" ht="4.5" customHeight="1">
      <c r="A7" s="564"/>
      <c r="B7" s="564"/>
      <c r="C7" s="564"/>
      <c r="D7" s="564"/>
      <c r="E7" s="564"/>
      <c r="F7" s="564"/>
    </row>
    <row r="8" spans="1:7" ht="21.95" customHeight="1">
      <c r="A8" s="568" t="s">
        <v>452</v>
      </c>
      <c r="B8" s="569">
        <f>B9+B10+B11+B12</f>
        <v>87822.799999999988</v>
      </c>
      <c r="C8" s="570">
        <f>C9+C10+C11+C12</f>
        <v>100.00000000000001</v>
      </c>
      <c r="D8" s="570"/>
      <c r="E8" s="569">
        <f>E9+E10+E11+E12</f>
        <v>61789.700000000004</v>
      </c>
      <c r="F8" s="570">
        <f>E8/G8*100</f>
        <v>107.01646215263645</v>
      </c>
      <c r="G8" s="571">
        <f>+G9+G10+G11+G12</f>
        <v>57738.500000000007</v>
      </c>
    </row>
    <row r="9" spans="1:7" ht="26.1" customHeight="1">
      <c r="A9" s="564" t="s">
        <v>453</v>
      </c>
      <c r="B9" s="572">
        <v>24737.1</v>
      </c>
      <c r="C9" s="573">
        <f>B9/$B$8*100</f>
        <v>28.167059123598886</v>
      </c>
      <c r="D9" s="573"/>
      <c r="E9" s="572">
        <v>18299</v>
      </c>
      <c r="F9" s="573">
        <f>E9/G9*100</f>
        <v>102.65112417538033</v>
      </c>
      <c r="G9" s="574">
        <v>17826.400000000001</v>
      </c>
    </row>
    <row r="10" spans="1:7" ht="26.1" customHeight="1">
      <c r="A10" s="564" t="s">
        <v>4</v>
      </c>
      <c r="B10" s="572">
        <v>13288.6</v>
      </c>
      <c r="C10" s="573">
        <f>B10/$B$8*100</f>
        <v>15.131150452957549</v>
      </c>
      <c r="D10" s="573"/>
      <c r="E10" s="572">
        <v>9405.7000000000007</v>
      </c>
      <c r="F10" s="573">
        <f>E10/G10*100</f>
        <v>109.40295208960956</v>
      </c>
      <c r="G10" s="574">
        <v>8597.2999999999993</v>
      </c>
    </row>
    <row r="11" spans="1:7" ht="26.1" customHeight="1">
      <c r="A11" s="564" t="s">
        <v>5</v>
      </c>
      <c r="B11" s="572">
        <v>48380.6</v>
      </c>
      <c r="C11" s="573">
        <f>B11/$B$8*100</f>
        <v>55.088883524551711</v>
      </c>
      <c r="D11" s="573"/>
      <c r="E11" s="572">
        <v>33088.400000000001</v>
      </c>
      <c r="F11" s="573">
        <f>E11/G11*100</f>
        <v>108.90288776108005</v>
      </c>
      <c r="G11" s="574">
        <v>30383.4</v>
      </c>
    </row>
    <row r="12" spans="1:7" ht="33.950000000000003" customHeight="1">
      <c r="A12" s="575" t="s">
        <v>454</v>
      </c>
      <c r="B12" s="572">
        <v>1416.5</v>
      </c>
      <c r="C12" s="573">
        <f>B12/$B$8*100</f>
        <v>1.6129068988918596</v>
      </c>
      <c r="D12" s="573"/>
      <c r="E12" s="572">
        <v>996.6</v>
      </c>
      <c r="F12" s="573">
        <f>E12/G12*100</f>
        <v>107.00021473051322</v>
      </c>
      <c r="G12" s="574">
        <v>931.4</v>
      </c>
    </row>
    <row r="13" spans="1:7">
      <c r="A13" s="576"/>
      <c r="B13" s="577"/>
      <c r="C13" s="577"/>
      <c r="D13" s="577"/>
      <c r="E13" s="577"/>
      <c r="F13" s="577"/>
    </row>
  </sheetData>
  <mergeCells count="2">
    <mergeCell ref="B5:C5"/>
    <mergeCell ref="E5:F5"/>
  </mergeCells>
  <printOptions horizontalCentered="1"/>
  <pageMargins left="0.39370078740157483" right="0.39370078740157483" top="0.59055118110236227" bottom="0.62992125984251968" header="0.19685039370078741" footer="0.39370078740157483"/>
  <pageSetup paperSize="11" orientation="portrait" verticalDpi="0" r:id="rId1"/>
  <headerFooter>
    <oddFooter>&amp;L&amp;"Times New Roman,Italic"&amp;9Thông báo Tình hình Kinh tế - xã hội 9 tháng đầu năm 2019&amp;R&amp;P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6"/>
  </sheetPr>
  <dimension ref="A1:I27"/>
  <sheetViews>
    <sheetView topLeftCell="A4" workbookViewId="0">
      <selection activeCell="A28" sqref="A28"/>
    </sheetView>
  </sheetViews>
  <sheetFormatPr defaultRowHeight="12.75"/>
  <cols>
    <col min="1" max="1" width="27.7109375" customWidth="1"/>
    <col min="2" max="4" width="10.7109375" customWidth="1"/>
    <col min="6" max="6" width="28" customWidth="1"/>
  </cols>
  <sheetData>
    <row r="1" spans="1:9" ht="16.5">
      <c r="A1" s="557" t="s">
        <v>455</v>
      </c>
      <c r="B1" s="559"/>
      <c r="C1" s="559"/>
      <c r="D1" s="559"/>
    </row>
    <row r="2" spans="1:9" s="99" customFormat="1" ht="16.5">
      <c r="A2" s="560" t="s">
        <v>660</v>
      </c>
      <c r="B2" s="561"/>
      <c r="C2" s="561"/>
      <c r="D2" s="561"/>
      <c r="F2"/>
      <c r="G2"/>
      <c r="H2"/>
      <c r="I2"/>
    </row>
    <row r="3" spans="1:9" s="99" customFormat="1" ht="16.5">
      <c r="A3" s="557" t="s">
        <v>118</v>
      </c>
      <c r="B3" s="561"/>
      <c r="C3" s="561"/>
      <c r="D3" s="561"/>
      <c r="F3"/>
      <c r="G3"/>
      <c r="H3"/>
      <c r="I3"/>
    </row>
    <row r="4" spans="1:9" s="99" customFormat="1" ht="16.5">
      <c r="A4" s="557"/>
      <c r="B4" s="561"/>
      <c r="C4" s="561"/>
      <c r="D4" s="561"/>
      <c r="F4"/>
      <c r="G4"/>
      <c r="H4"/>
      <c r="I4"/>
    </row>
    <row r="5" spans="1:9" s="99" customFormat="1" ht="13.5" thickBot="1">
      <c r="A5" s="558"/>
      <c r="B5" s="561"/>
      <c r="C5" s="561"/>
      <c r="D5" s="561"/>
      <c r="F5"/>
      <c r="G5"/>
      <c r="H5"/>
      <c r="I5"/>
    </row>
    <row r="6" spans="1:9" s="99" customFormat="1" ht="33.75" customHeight="1">
      <c r="A6" s="562"/>
      <c r="B6" s="831" t="s">
        <v>456</v>
      </c>
      <c r="C6" s="831"/>
      <c r="D6" s="832" t="s">
        <v>457</v>
      </c>
      <c r="F6"/>
      <c r="G6"/>
      <c r="H6"/>
      <c r="I6"/>
    </row>
    <row r="7" spans="1:9" s="99" customFormat="1" ht="48" customHeight="1">
      <c r="A7" s="564"/>
      <c r="B7" s="565" t="s">
        <v>648</v>
      </c>
      <c r="C7" s="565" t="s">
        <v>661</v>
      </c>
      <c r="D7" s="833"/>
      <c r="F7"/>
      <c r="G7"/>
      <c r="H7"/>
      <c r="I7"/>
    </row>
    <row r="8" spans="1:9" ht="6.75" customHeight="1">
      <c r="A8" s="564"/>
      <c r="B8" s="564"/>
      <c r="C8" s="564"/>
      <c r="D8" s="564"/>
    </row>
    <row r="9" spans="1:9" ht="21.95" customHeight="1">
      <c r="A9" s="568" t="s">
        <v>452</v>
      </c>
      <c r="B9" s="578">
        <f>+B10+B14+B19</f>
        <v>43246.813999999998</v>
      </c>
      <c r="C9" s="578">
        <f>+C10+C14+C19</f>
        <v>44619.747000000003</v>
      </c>
      <c r="D9" s="570">
        <f>C9/B9*100</f>
        <v>103.17464542012276</v>
      </c>
    </row>
    <row r="10" spans="1:9" ht="20.100000000000001" customHeight="1">
      <c r="A10" s="579" t="s">
        <v>458</v>
      </c>
      <c r="B10" s="578">
        <f>+B11+B12+B13</f>
        <v>33258.955000000002</v>
      </c>
      <c r="C10" s="578">
        <f>+C11+C12+C13</f>
        <v>33939.197</v>
      </c>
      <c r="D10" s="573">
        <f t="shared" ref="D10:D21" si="0">C10/B10*100</f>
        <v>102.04528975729994</v>
      </c>
    </row>
    <row r="11" spans="1:9" ht="20.100000000000001" customHeight="1">
      <c r="A11" s="580" t="s">
        <v>459</v>
      </c>
      <c r="B11" s="581">
        <v>28873.312000000002</v>
      </c>
      <c r="C11" s="581">
        <v>29581.21</v>
      </c>
      <c r="D11" s="573">
        <f t="shared" si="0"/>
        <v>102.4517381310464</v>
      </c>
    </row>
    <row r="12" spans="1:9" ht="20.100000000000001" customHeight="1">
      <c r="A12" s="582" t="s">
        <v>460</v>
      </c>
      <c r="B12" s="581">
        <v>1733.28</v>
      </c>
      <c r="C12" s="581">
        <v>1682.4870000000001</v>
      </c>
      <c r="D12" s="573">
        <f t="shared" si="0"/>
        <v>97.069544447521466</v>
      </c>
    </row>
    <row r="13" spans="1:9" ht="20.100000000000001" customHeight="1">
      <c r="A13" s="582" t="s">
        <v>461</v>
      </c>
      <c r="B13" s="581">
        <v>2652.3629999999998</v>
      </c>
      <c r="C13" s="581">
        <v>2675.5</v>
      </c>
      <c r="D13" s="573">
        <f t="shared" si="0"/>
        <v>100.87231649664847</v>
      </c>
    </row>
    <row r="14" spans="1:9" ht="20.100000000000001" customHeight="1">
      <c r="A14" s="583" t="s">
        <v>462</v>
      </c>
      <c r="B14" s="578">
        <f>+B15+B16+B17+B18</f>
        <v>229.85000000000002</v>
      </c>
      <c r="C14" s="578">
        <f>+C15+C16+C17+C18</f>
        <v>235.65699999999998</v>
      </c>
      <c r="D14" s="570">
        <f t="shared" si="0"/>
        <v>102.52643028061779</v>
      </c>
    </row>
    <row r="15" spans="1:9" ht="20.100000000000001" customHeight="1">
      <c r="A15" s="582" t="s">
        <v>463</v>
      </c>
      <c r="B15" s="581">
        <v>11.132</v>
      </c>
      <c r="C15" s="581">
        <v>11.132</v>
      </c>
      <c r="D15" s="573">
        <f t="shared" si="0"/>
        <v>100</v>
      </c>
    </row>
    <row r="16" spans="1:9" ht="20.100000000000001" customHeight="1">
      <c r="A16" s="582" t="s">
        <v>464</v>
      </c>
      <c r="B16" s="581">
        <v>168.19900000000001</v>
      </c>
      <c r="C16" s="581">
        <v>173.18299999999999</v>
      </c>
      <c r="D16" s="573">
        <f t="shared" si="0"/>
        <v>102.96315673696037</v>
      </c>
    </row>
    <row r="17" spans="1:4" ht="20.100000000000001" customHeight="1">
      <c r="A17" s="582" t="s">
        <v>465</v>
      </c>
      <c r="B17" s="581">
        <v>26.869</v>
      </c>
      <c r="C17" s="581">
        <v>27.672000000000001</v>
      </c>
      <c r="D17" s="573">
        <f t="shared" si="0"/>
        <v>102.98857419330827</v>
      </c>
    </row>
    <row r="18" spans="1:4" ht="30" customHeight="1">
      <c r="A18" s="582" t="s">
        <v>466</v>
      </c>
      <c r="B18" s="581">
        <v>23.65</v>
      </c>
      <c r="C18" s="581">
        <v>23.67</v>
      </c>
      <c r="D18" s="573">
        <f t="shared" si="0"/>
        <v>100.08456659619452</v>
      </c>
    </row>
    <row r="19" spans="1:4" ht="20.100000000000001" customHeight="1">
      <c r="A19" s="583" t="s">
        <v>467</v>
      </c>
      <c r="B19" s="578">
        <f>+B20+B21</f>
        <v>9758.009</v>
      </c>
      <c r="C19" s="578">
        <f>+C20+C21</f>
        <v>10444.893</v>
      </c>
      <c r="D19" s="570">
        <f t="shared" si="0"/>
        <v>107.03918186589088</v>
      </c>
    </row>
    <row r="20" spans="1:4" ht="20.100000000000001" customHeight="1">
      <c r="A20" s="575" t="s">
        <v>468</v>
      </c>
      <c r="B20" s="581">
        <v>9256.0370000000003</v>
      </c>
      <c r="C20" s="581">
        <v>10012.94</v>
      </c>
      <c r="D20" s="573">
        <f t="shared" si="0"/>
        <v>108.1773981672718</v>
      </c>
    </row>
    <row r="21" spans="1:4" ht="20.100000000000001" customHeight="1">
      <c r="A21" s="575" t="s">
        <v>469</v>
      </c>
      <c r="B21" s="581">
        <v>501.97199999999998</v>
      </c>
      <c r="C21" s="581">
        <v>431.95299999999997</v>
      </c>
      <c r="D21" s="573">
        <f t="shared" si="0"/>
        <v>86.051214011936921</v>
      </c>
    </row>
    <row r="22" spans="1:4" ht="20.100000000000001" hidden="1" customHeight="1">
      <c r="A22" s="575" t="s">
        <v>470</v>
      </c>
      <c r="B22" s="581">
        <v>0</v>
      </c>
      <c r="C22" s="581">
        <v>0</v>
      </c>
      <c r="D22" s="573"/>
    </row>
    <row r="23" spans="1:4" ht="7.5" customHeight="1">
      <c r="A23" s="576"/>
      <c r="B23" s="584"/>
      <c r="C23" s="584"/>
      <c r="D23" s="585"/>
    </row>
    <row r="24" spans="1:4" ht="22.5" customHeight="1">
      <c r="D24" s="586"/>
    </row>
    <row r="25" spans="1:4">
      <c r="D25" s="586"/>
    </row>
    <row r="26" spans="1:4">
      <c r="D26" s="586"/>
    </row>
    <row r="27" spans="1:4">
      <c r="D27" s="586"/>
    </row>
  </sheetData>
  <mergeCells count="2">
    <mergeCell ref="B6:C6"/>
    <mergeCell ref="D6:D7"/>
  </mergeCells>
  <printOptions horizontalCentered="1"/>
  <pageMargins left="0.51181102362204722" right="0.51181102362204722" top="0.59055118110236227" bottom="0.62992125984251968" header="0.19685039370078741" footer="0.39370078740157483"/>
  <pageSetup paperSize="11" orientation="portrait" verticalDpi="0" r:id="rId1"/>
  <headerFooter>
    <oddFooter>&amp;L&amp;"Times New Roman,Italic"&amp;9Thông báo Tình hình Kinh tế - xã hội 9 tháng đầu năm 2019&amp;R&amp;P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6"/>
  </sheetPr>
  <dimension ref="A1:T24"/>
  <sheetViews>
    <sheetView topLeftCell="A10" workbookViewId="0">
      <selection activeCell="A28" sqref="A28"/>
    </sheetView>
  </sheetViews>
  <sheetFormatPr defaultRowHeight="12.75"/>
  <cols>
    <col min="1" max="1" width="1.85546875" customWidth="1"/>
    <col min="2" max="2" width="35.140625" customWidth="1"/>
    <col min="3" max="4" width="11.140625" customWidth="1"/>
    <col min="5" max="5" width="10.5703125" customWidth="1"/>
    <col min="6" max="6" width="10.28515625" style="596" customWidth="1"/>
    <col min="7" max="7" width="27.7109375" style="592" customWidth="1"/>
    <col min="8" max="8" width="15.5703125" customWidth="1"/>
    <col min="9" max="9" width="0.42578125" customWidth="1"/>
    <col min="10" max="10" width="17.42578125" customWidth="1"/>
  </cols>
  <sheetData>
    <row r="1" spans="1:20" ht="18.75" customHeight="1">
      <c r="A1" s="593" t="s">
        <v>471</v>
      </c>
      <c r="B1" s="594"/>
      <c r="C1" s="595"/>
      <c r="D1" s="595"/>
      <c r="E1" s="595"/>
      <c r="H1" s="612"/>
    </row>
    <row r="2" spans="1:20" s="99" customFormat="1" ht="21" customHeight="1">
      <c r="A2" s="597" t="s">
        <v>643</v>
      </c>
      <c r="B2" s="598"/>
      <c r="C2" s="595"/>
      <c r="D2" s="595"/>
      <c r="E2" s="595"/>
      <c r="F2" s="599"/>
      <c r="G2" s="592"/>
      <c r="H2" s="612"/>
      <c r="I2"/>
      <c r="J2"/>
      <c r="K2"/>
    </row>
    <row r="3" spans="1:20" ht="7.5" customHeight="1">
      <c r="A3" s="594"/>
      <c r="B3" s="594"/>
      <c r="C3" s="595"/>
      <c r="D3" s="595"/>
      <c r="E3" s="595"/>
      <c r="H3" s="612"/>
    </row>
    <row r="4" spans="1:20" ht="15" customHeight="1" thickBot="1">
      <c r="A4" s="600"/>
      <c r="B4" s="600"/>
      <c r="C4" s="600"/>
      <c r="D4" s="601" t="s">
        <v>472</v>
      </c>
      <c r="E4" s="595"/>
      <c r="H4" s="612"/>
    </row>
    <row r="5" spans="1:20" ht="49.5" customHeight="1">
      <c r="A5" s="602"/>
      <c r="B5" s="602"/>
      <c r="C5" s="603" t="s">
        <v>644</v>
      </c>
      <c r="D5" s="604" t="s">
        <v>645</v>
      </c>
      <c r="E5" s="595"/>
    </row>
    <row r="6" spans="1:20" ht="5.0999999999999996" customHeight="1">
      <c r="A6" s="605"/>
      <c r="B6" s="605"/>
      <c r="C6" s="606"/>
      <c r="D6" s="606"/>
      <c r="E6" s="595"/>
      <c r="K6" s="99"/>
    </row>
    <row r="7" spans="1:20" ht="20.100000000000001" customHeight="1">
      <c r="A7" s="608" t="s">
        <v>1</v>
      </c>
      <c r="B7" s="608"/>
      <c r="C7" s="609">
        <v>108.93</v>
      </c>
      <c r="D7" s="609">
        <v>109.01</v>
      </c>
      <c r="E7" s="595"/>
    </row>
    <row r="8" spans="1:20" ht="20.100000000000001" customHeight="1">
      <c r="A8" s="610" t="s">
        <v>473</v>
      </c>
      <c r="B8" s="610"/>
      <c r="C8" s="14">
        <v>101.88</v>
      </c>
      <c r="D8" s="14">
        <v>100.33</v>
      </c>
      <c r="E8" s="611"/>
    </row>
    <row r="9" spans="1:20" ht="20.100000000000001" customHeight="1">
      <c r="A9" s="610" t="s">
        <v>474</v>
      </c>
      <c r="B9" s="610"/>
      <c r="C9" s="14">
        <v>109.76</v>
      </c>
      <c r="D9" s="14">
        <v>109.38</v>
      </c>
      <c r="E9" s="611"/>
    </row>
    <row r="10" spans="1:20" ht="42" customHeight="1">
      <c r="A10" s="834" t="s">
        <v>475</v>
      </c>
      <c r="B10" s="834"/>
      <c r="C10" s="14">
        <v>104.91</v>
      </c>
      <c r="D10" s="14">
        <v>109.81</v>
      </c>
      <c r="E10" s="611"/>
    </row>
    <row r="11" spans="1:20" ht="32.1" customHeight="1">
      <c r="A11" s="834" t="s">
        <v>476</v>
      </c>
      <c r="B11" s="834"/>
      <c r="C11" s="14">
        <v>109.83</v>
      </c>
      <c r="D11" s="14">
        <v>114.36</v>
      </c>
      <c r="E11" s="611"/>
    </row>
    <row r="12" spans="1:20" ht="6.75" customHeight="1">
      <c r="A12" s="613"/>
      <c r="B12" s="613"/>
      <c r="C12" s="613"/>
      <c r="D12" s="613"/>
      <c r="E12" s="595"/>
    </row>
    <row r="13" spans="1:20" ht="15.75" customHeight="1"/>
    <row r="14" spans="1:20" ht="18.75" customHeight="1">
      <c r="A14" s="593" t="s">
        <v>477</v>
      </c>
      <c r="B14" s="594"/>
    </row>
    <row r="15" spans="1:20" s="99" customFormat="1" ht="15">
      <c r="A15" s="597" t="s">
        <v>647</v>
      </c>
      <c r="F15" s="599"/>
      <c r="G15" s="592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5.0999999999999996" customHeight="1" thickBot="1"/>
    <row r="17" spans="1:5" ht="38.25">
      <c r="A17" s="602"/>
      <c r="B17" s="602"/>
      <c r="C17" s="603" t="s">
        <v>646</v>
      </c>
      <c r="D17" s="603" t="s">
        <v>478</v>
      </c>
      <c r="E17" s="614"/>
    </row>
    <row r="18" spans="1:5" ht="5.0999999999999996" customHeight="1">
      <c r="A18" s="605"/>
      <c r="B18" s="605"/>
      <c r="C18" s="606"/>
      <c r="D18" s="606"/>
    </row>
    <row r="19" spans="1:5" ht="25.5" customHeight="1">
      <c r="A19" s="608" t="s">
        <v>1</v>
      </c>
      <c r="B19" s="608"/>
      <c r="C19" s="786">
        <f>C20+C21+C22+C23</f>
        <v>44661.704000000005</v>
      </c>
      <c r="D19" s="786">
        <v>111.33</v>
      </c>
      <c r="E19" s="615"/>
    </row>
    <row r="20" spans="1:5" ht="20.100000000000001" customHeight="1">
      <c r="A20" s="610" t="s">
        <v>473</v>
      </c>
      <c r="B20" s="610"/>
      <c r="C20" s="240">
        <v>863.63400000000001</v>
      </c>
      <c r="D20" s="787">
        <v>101.69</v>
      </c>
      <c r="E20" s="615"/>
    </row>
    <row r="21" spans="1:5" ht="20.100000000000001" customHeight="1">
      <c r="A21" s="610" t="s">
        <v>474</v>
      </c>
      <c r="B21" s="610"/>
      <c r="C21" s="240">
        <v>41965.499000000003</v>
      </c>
      <c r="D21" s="787">
        <v>110.5</v>
      </c>
      <c r="E21" s="615"/>
    </row>
    <row r="22" spans="1:5" ht="42" customHeight="1">
      <c r="A22" s="834" t="s">
        <v>475</v>
      </c>
      <c r="B22" s="834"/>
      <c r="C22" s="240">
        <v>1187.94</v>
      </c>
      <c r="D22" s="787">
        <v>161.75</v>
      </c>
      <c r="E22" s="615"/>
    </row>
    <row r="23" spans="1:5" ht="32.1" customHeight="1">
      <c r="A23" s="834" t="s">
        <v>476</v>
      </c>
      <c r="B23" s="834"/>
      <c r="C23" s="240">
        <v>644.63099999999997</v>
      </c>
      <c r="D23" s="787">
        <v>116.31</v>
      </c>
      <c r="E23" s="615"/>
    </row>
    <row r="24" spans="1:5" ht="5.0999999999999996" customHeight="1">
      <c r="A24" s="613"/>
      <c r="B24" s="613"/>
      <c r="C24" s="613"/>
      <c r="D24" s="613"/>
    </row>
  </sheetData>
  <mergeCells count="4">
    <mergeCell ref="A10:B10"/>
    <mergeCell ref="A11:B11"/>
    <mergeCell ref="A22:B22"/>
    <mergeCell ref="A23:B23"/>
  </mergeCells>
  <printOptions horizontalCentered="1"/>
  <pageMargins left="0.59055118110236227" right="0.59055118110236227" top="0.59055118110236227" bottom="0.62992125984251968" header="0.19685039370078741" footer="0.39370078740157483"/>
  <pageSetup paperSize="11" orientation="portrait" verticalDpi="0" r:id="rId1"/>
  <headerFooter>
    <oddFooter>&amp;L&amp;"Times New Roman,Italic"&amp;8Thông báo Tình hình Kinh tế - xã hội 9 tháng đầu năm 2019&amp;R&amp;P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6"/>
  </sheetPr>
  <dimension ref="A1:E18"/>
  <sheetViews>
    <sheetView workbookViewId="0">
      <selection activeCell="A28" sqref="A28"/>
    </sheetView>
  </sheetViews>
  <sheetFormatPr defaultRowHeight="12.75"/>
  <cols>
    <col min="1" max="1" width="35.85546875" style="1" customWidth="1"/>
    <col min="2" max="3" width="12.7109375" style="1" customWidth="1"/>
    <col min="4" max="4" width="11.28515625" style="1" customWidth="1"/>
    <col min="5" max="5" width="2" style="1" customWidth="1"/>
    <col min="6" max="6" width="11.28515625" style="1" customWidth="1"/>
    <col min="7" max="16384" width="9.140625" style="1"/>
  </cols>
  <sheetData>
    <row r="1" spans="1:5" ht="16.5" customHeight="1">
      <c r="A1" s="15" t="s">
        <v>73</v>
      </c>
    </row>
    <row r="2" spans="1:5" ht="15.75" customHeight="1">
      <c r="A2" s="15" t="s">
        <v>117</v>
      </c>
    </row>
    <row r="3" spans="1:5" ht="15.75" customHeight="1">
      <c r="A3" s="209" t="s">
        <v>535</v>
      </c>
    </row>
    <row r="4" spans="1:5" ht="15.75" customHeight="1">
      <c r="A4" s="15"/>
    </row>
    <row r="5" spans="1:5" ht="13.5" thickBot="1"/>
    <row r="6" spans="1:5" ht="30" customHeight="1">
      <c r="A6" s="113"/>
      <c r="B6" s="208" t="s">
        <v>517</v>
      </c>
      <c r="C6" s="208" t="s">
        <v>536</v>
      </c>
    </row>
    <row r="7" spans="1:5" ht="3.75" customHeight="1">
      <c r="A7" s="11"/>
      <c r="B7" s="11"/>
      <c r="C7" s="11"/>
    </row>
    <row r="8" spans="1:5" ht="24.95" customHeight="1">
      <c r="A8" s="171" t="s">
        <v>114</v>
      </c>
      <c r="B8" s="172">
        <f>+B9+B10+B11+B12</f>
        <v>60985085</v>
      </c>
      <c r="C8" s="172">
        <f>+C9+C10+C11+C12</f>
        <v>66232148</v>
      </c>
      <c r="E8" s="2"/>
    </row>
    <row r="9" spans="1:5" ht="24.95" customHeight="1">
      <c r="A9" s="170" t="s">
        <v>3</v>
      </c>
      <c r="B9" s="173">
        <v>18217446</v>
      </c>
      <c r="C9" s="173">
        <v>18799861</v>
      </c>
    </row>
    <row r="10" spans="1:5" ht="24.95" customHeight="1">
      <c r="A10" s="170" t="s">
        <v>4</v>
      </c>
      <c r="B10" s="173">
        <v>8404613</v>
      </c>
      <c r="C10" s="173">
        <v>9376207</v>
      </c>
    </row>
    <row r="11" spans="1:5" ht="24.95" customHeight="1">
      <c r="A11" s="170" t="s">
        <v>5</v>
      </c>
      <c r="B11" s="173">
        <v>33257455</v>
      </c>
      <c r="C11" s="173">
        <v>36842440</v>
      </c>
    </row>
    <row r="12" spans="1:5" ht="24.95" customHeight="1">
      <c r="A12" s="179" t="s">
        <v>255</v>
      </c>
      <c r="B12" s="173">
        <v>1105571</v>
      </c>
      <c r="C12" s="173">
        <v>1213640</v>
      </c>
    </row>
    <row r="13" spans="1:5" ht="30" customHeight="1">
      <c r="A13" s="171" t="s">
        <v>116</v>
      </c>
      <c r="B13" s="175">
        <f>B14+B15+B16+B17</f>
        <v>100</v>
      </c>
      <c r="C13" s="175">
        <f>C14+C15+C16+C17</f>
        <v>100.00000000000001</v>
      </c>
    </row>
    <row r="14" spans="1:5" ht="24.95" customHeight="1">
      <c r="A14" s="170" t="s">
        <v>3</v>
      </c>
      <c r="B14" s="174">
        <f>B9/$B$8*100</f>
        <v>29.871969515169162</v>
      </c>
      <c r="C14" s="174">
        <f>C9/$C$8*100</f>
        <v>28.384797364566829</v>
      </c>
    </row>
    <row r="15" spans="1:5" ht="24.95" customHeight="1">
      <c r="A15" s="170" t="s">
        <v>4</v>
      </c>
      <c r="B15" s="174">
        <f>B10/$B$8*100</f>
        <v>13.781423769434772</v>
      </c>
      <c r="C15" s="174">
        <f t="shared" ref="C15:C17" si="0">C10/$C$8*100</f>
        <v>14.156579973821776</v>
      </c>
    </row>
    <row r="16" spans="1:5" ht="24.95" customHeight="1">
      <c r="A16" s="170" t="s">
        <v>5</v>
      </c>
      <c r="B16" s="174">
        <f>B11/$B$8*100</f>
        <v>54.533751982144487</v>
      </c>
      <c r="C16" s="174">
        <f t="shared" si="0"/>
        <v>55.62621946067641</v>
      </c>
    </row>
    <row r="17" spans="1:3" ht="24.95" customHeight="1">
      <c r="A17" s="179" t="s">
        <v>255</v>
      </c>
      <c r="B17" s="174">
        <f t="shared" ref="B17" si="1">B12/$B$8*100</f>
        <v>1.8128547332515812</v>
      </c>
      <c r="C17" s="174">
        <f t="shared" si="0"/>
        <v>1.83240320093499</v>
      </c>
    </row>
    <row r="18" spans="1:3" ht="9" customHeight="1">
      <c r="A18" s="12"/>
      <c r="B18" s="12"/>
      <c r="C18" s="12"/>
    </row>
  </sheetData>
  <printOptions horizontalCentered="1"/>
  <pageMargins left="0.39370078740157483" right="0.39370078740157483" top="0.59055118110236227" bottom="0.62992125984251968" header="0.19685039370078741" footer="0.47244094488188981"/>
  <pageSetup paperSize="11" orientation="portrait" r:id="rId1"/>
  <headerFooter alignWithMargins="0">
    <oddFooter>&amp;L&amp;"Times New Roman,Italic"&amp;8Thông báo Tình hình Kinh tế - xã hội 9 tháng đầu năm 2019&amp;R&amp;P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6"/>
  </sheetPr>
  <dimension ref="A1:N17"/>
  <sheetViews>
    <sheetView topLeftCell="A4" workbookViewId="0">
      <selection activeCell="A28" sqref="A28"/>
    </sheetView>
  </sheetViews>
  <sheetFormatPr defaultRowHeight="12.75"/>
  <cols>
    <col min="1" max="1" width="25.7109375" style="99" customWidth="1"/>
    <col min="2" max="2" width="8.140625" style="99" bestFit="1" customWidth="1"/>
    <col min="3" max="5" width="8.7109375" style="99" customWidth="1"/>
    <col min="6" max="6" width="9.140625" style="99"/>
    <col min="7" max="7" width="12.5703125" style="99" customWidth="1"/>
    <col min="8" max="8" width="9.140625" style="99"/>
    <col min="9" max="9" width="15.28515625" style="99" customWidth="1"/>
    <col min="10" max="10" width="14.5703125" style="99" customWidth="1"/>
    <col min="11" max="11" width="10.5703125" style="240" customWidth="1"/>
    <col min="12" max="12" width="10.5703125" style="622" customWidth="1"/>
    <col min="13" max="13" width="9.140625" style="607" customWidth="1"/>
    <col min="14" max="16384" width="9.140625" style="99"/>
  </cols>
  <sheetData>
    <row r="1" spans="1:14" ht="20.100000000000001" customHeight="1">
      <c r="A1" s="616" t="s">
        <v>479</v>
      </c>
      <c r="B1" s="617"/>
      <c r="C1" s="4"/>
      <c r="D1" s="4"/>
      <c r="L1" s="619"/>
      <c r="M1" s="620"/>
      <c r="N1" s="26"/>
    </row>
    <row r="2" spans="1:14" ht="11.25" customHeight="1" thickBot="1">
      <c r="A2" s="621"/>
      <c r="B2" s="621"/>
      <c r="C2" s="4"/>
      <c r="D2" s="4"/>
    </row>
    <row r="3" spans="1:14" ht="34.5" customHeight="1">
      <c r="A3" s="623"/>
      <c r="B3" s="835" t="s">
        <v>2</v>
      </c>
      <c r="C3" s="837" t="s">
        <v>0</v>
      </c>
      <c r="D3" s="837"/>
      <c r="E3" s="838" t="s">
        <v>650</v>
      </c>
    </row>
    <row r="4" spans="1:14" ht="50.1" customHeight="1">
      <c r="A4" s="624"/>
      <c r="B4" s="836"/>
      <c r="C4" s="625" t="s">
        <v>648</v>
      </c>
      <c r="D4" s="625" t="s">
        <v>649</v>
      </c>
      <c r="E4" s="839"/>
    </row>
    <row r="5" spans="1:14" ht="6.75" customHeight="1">
      <c r="A5" s="624"/>
      <c r="B5" s="624"/>
      <c r="C5" s="626"/>
      <c r="D5" s="626"/>
      <c r="E5" s="627"/>
    </row>
    <row r="6" spans="1:14" ht="20.100000000000001" customHeight="1">
      <c r="A6" s="628" t="s">
        <v>74</v>
      </c>
      <c r="B6" s="629" t="s">
        <v>173</v>
      </c>
      <c r="C6" s="788">
        <v>5324816</v>
      </c>
      <c r="D6" s="788">
        <v>5612732.7496734997</v>
      </c>
      <c r="E6" s="14">
        <v>105.40707415380174</v>
      </c>
    </row>
    <row r="7" spans="1:14" ht="20.100000000000001" customHeight="1">
      <c r="A7" s="628" t="s">
        <v>75</v>
      </c>
      <c r="B7" s="629" t="s">
        <v>15</v>
      </c>
      <c r="C7" s="25">
        <v>134992</v>
      </c>
      <c r="D7" s="25">
        <v>143185.56492534999</v>
      </c>
      <c r="E7" s="14">
        <v>106.0696670360836</v>
      </c>
    </row>
    <row r="8" spans="1:14" ht="30" customHeight="1">
      <c r="A8" s="628" t="s">
        <v>193</v>
      </c>
      <c r="B8" s="629" t="s">
        <v>15</v>
      </c>
      <c r="C8" s="25">
        <v>1704264</v>
      </c>
      <c r="D8" s="25">
        <v>1821329</v>
      </c>
      <c r="E8" s="14">
        <v>106.86894753395013</v>
      </c>
    </row>
    <row r="9" spans="1:14" ht="20.100000000000001" customHeight="1">
      <c r="A9" s="628" t="s">
        <v>196</v>
      </c>
      <c r="B9" s="629" t="s">
        <v>197</v>
      </c>
      <c r="C9" s="25">
        <v>98682</v>
      </c>
      <c r="D9" s="25">
        <v>122340.52597485096</v>
      </c>
      <c r="E9" s="14">
        <v>123.97451001687334</v>
      </c>
    </row>
    <row r="10" spans="1:14" ht="30" customHeight="1">
      <c r="A10" s="628" t="s">
        <v>202</v>
      </c>
      <c r="B10" s="629" t="s">
        <v>203</v>
      </c>
      <c r="C10" s="25">
        <v>24737</v>
      </c>
      <c r="D10" s="25">
        <v>27234.296855295299</v>
      </c>
      <c r="E10" s="14">
        <v>110.09539093380482</v>
      </c>
    </row>
    <row r="11" spans="1:14" ht="20.100000000000001" customHeight="1">
      <c r="A11" s="628" t="s">
        <v>204</v>
      </c>
      <c r="B11" s="629" t="s">
        <v>203</v>
      </c>
      <c r="C11" s="25">
        <v>90413</v>
      </c>
      <c r="D11" s="25">
        <v>129664.367287075</v>
      </c>
      <c r="E11" s="14">
        <v>143.41341099960735</v>
      </c>
    </row>
    <row r="12" spans="1:14" ht="20.100000000000001" customHeight="1">
      <c r="A12" s="628" t="s">
        <v>205</v>
      </c>
      <c r="B12" s="629" t="s">
        <v>206</v>
      </c>
      <c r="C12" s="25">
        <v>14399</v>
      </c>
      <c r="D12" s="25">
        <v>16478.037004594589</v>
      </c>
      <c r="E12" s="14">
        <v>114.43875966799493</v>
      </c>
    </row>
    <row r="13" spans="1:14" ht="20.100000000000001" customHeight="1">
      <c r="A13" s="628" t="s">
        <v>218</v>
      </c>
      <c r="B13" s="629" t="s">
        <v>15</v>
      </c>
      <c r="C13" s="25">
        <v>346357</v>
      </c>
      <c r="D13" s="25">
        <v>367608</v>
      </c>
      <c r="E13" s="14">
        <v>106.13557687588239</v>
      </c>
    </row>
    <row r="14" spans="1:14" ht="48" customHeight="1">
      <c r="A14" s="628" t="s">
        <v>76</v>
      </c>
      <c r="B14" s="629" t="s">
        <v>15</v>
      </c>
      <c r="C14" s="25">
        <v>67405</v>
      </c>
      <c r="D14" s="25">
        <v>88748.519337492995</v>
      </c>
      <c r="E14" s="14">
        <v>131.66459363176764</v>
      </c>
    </row>
    <row r="15" spans="1:14" ht="20.100000000000001" customHeight="1">
      <c r="A15" s="628" t="s">
        <v>80</v>
      </c>
      <c r="B15" s="629" t="s">
        <v>231</v>
      </c>
      <c r="C15" s="25">
        <v>2881</v>
      </c>
      <c r="D15" s="25">
        <v>3364.5391211146944</v>
      </c>
      <c r="E15" s="14">
        <v>116.78372513414419</v>
      </c>
    </row>
    <row r="16" spans="1:14" s="16" customFormat="1" ht="20.100000000000001" customHeight="1">
      <c r="A16" s="628" t="s">
        <v>82</v>
      </c>
      <c r="B16" s="629" t="s">
        <v>232</v>
      </c>
      <c r="C16" s="25">
        <v>70791</v>
      </c>
      <c r="D16" s="25">
        <v>76174.3792151378</v>
      </c>
      <c r="E16" s="14">
        <v>107.60460964690115</v>
      </c>
      <c r="G16" s="99"/>
      <c r="H16" s="99"/>
      <c r="I16" s="99"/>
      <c r="J16" s="99"/>
      <c r="K16" s="240"/>
      <c r="L16" s="622"/>
      <c r="M16" s="607"/>
      <c r="N16" s="99"/>
    </row>
    <row r="17" spans="1:5" ht="4.5" customHeight="1">
      <c r="A17" s="100"/>
      <c r="B17" s="100"/>
      <c r="C17" s="100"/>
      <c r="D17" s="100"/>
      <c r="E17" s="100"/>
    </row>
  </sheetData>
  <mergeCells count="3">
    <mergeCell ref="B3:B4"/>
    <mergeCell ref="C3:D3"/>
    <mergeCell ref="E3:E4"/>
  </mergeCells>
  <printOptions horizontalCentered="1"/>
  <pageMargins left="0.47244094488188981" right="0.47244094488188981" top="0.59055118110236227" bottom="0.62992125984251968" header="0.19685039370078741" footer="0.39370078740157483"/>
  <pageSetup paperSize="11" orientation="portrait" verticalDpi="0" r:id="rId1"/>
  <headerFooter>
    <oddFooter>&amp;L&amp;"Times New Roman,Italic"&amp;8Thông báo Tình hình Kinh tế - xã hội 9 tháng đầu năm 2019&amp;R&amp;P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6"/>
  </sheetPr>
  <dimension ref="A1:M22"/>
  <sheetViews>
    <sheetView workbookViewId="0">
      <selection activeCell="D12" sqref="D12"/>
    </sheetView>
  </sheetViews>
  <sheetFormatPr defaultRowHeight="12.75"/>
  <cols>
    <col min="1" max="1" width="1.85546875" customWidth="1"/>
    <col min="2" max="2" width="30.140625" customWidth="1"/>
    <col min="3" max="4" width="10.42578125" customWidth="1"/>
    <col min="5" max="5" width="8.7109375" customWidth="1"/>
    <col min="6" max="6" width="11.5703125" customWidth="1"/>
    <col min="7" max="7" width="10.140625" customWidth="1"/>
    <col min="8" max="8" width="10.5703125" customWidth="1"/>
    <col min="9" max="9" width="10.42578125" customWidth="1"/>
    <col min="10" max="10" width="11.5703125" customWidth="1"/>
    <col min="11" max="11" width="14.28515625" customWidth="1"/>
    <col min="12" max="12" width="17" customWidth="1"/>
    <col min="13" max="13" width="16" customWidth="1"/>
    <col min="14" max="15" width="12.7109375" customWidth="1"/>
  </cols>
  <sheetData>
    <row r="1" spans="1:13" ht="20.100000000000001" customHeight="1">
      <c r="A1" s="630" t="s">
        <v>480</v>
      </c>
      <c r="B1" s="90"/>
    </row>
    <row r="2" spans="1:13" ht="20.100000000000001" customHeight="1">
      <c r="A2" s="630" t="s">
        <v>481</v>
      </c>
      <c r="B2" s="90"/>
    </row>
    <row r="3" spans="1:13" s="99" customFormat="1" ht="20.100000000000001" customHeight="1">
      <c r="A3" s="631"/>
      <c r="B3" s="632" t="s">
        <v>655</v>
      </c>
      <c r="I3"/>
      <c r="J3"/>
      <c r="K3"/>
      <c r="L3"/>
      <c r="M3"/>
    </row>
    <row r="4" spans="1:13" s="99" customFormat="1" ht="12.75" customHeight="1" thickBot="1">
      <c r="A4" s="633"/>
      <c r="B4" s="120"/>
      <c r="C4" s="634"/>
      <c r="D4" s="634"/>
      <c r="I4"/>
      <c r="J4"/>
      <c r="K4"/>
      <c r="L4"/>
      <c r="M4"/>
    </row>
    <row r="5" spans="1:13" s="99" customFormat="1" ht="35.25" customHeight="1">
      <c r="A5" s="635"/>
      <c r="B5" s="130"/>
      <c r="C5" s="816" t="s">
        <v>482</v>
      </c>
      <c r="D5" s="816"/>
      <c r="E5" s="817" t="s">
        <v>657</v>
      </c>
      <c r="F5" s="791"/>
      <c r="G5" s="791"/>
      <c r="I5"/>
      <c r="J5"/>
      <c r="K5"/>
      <c r="L5"/>
      <c r="M5"/>
    </row>
    <row r="6" spans="1:13" s="99" customFormat="1" ht="45" customHeight="1">
      <c r="A6" s="633"/>
      <c r="B6" s="120"/>
      <c r="C6" s="636" t="s">
        <v>300</v>
      </c>
      <c r="D6" s="636" t="s">
        <v>656</v>
      </c>
      <c r="E6" s="818"/>
      <c r="F6" s="309"/>
      <c r="G6" s="309"/>
      <c r="I6"/>
      <c r="J6"/>
      <c r="K6"/>
      <c r="L6"/>
      <c r="M6"/>
    </row>
    <row r="7" spans="1:13" ht="20.100000000000001" customHeight="1">
      <c r="A7" s="637" t="s">
        <v>452</v>
      </c>
      <c r="B7" s="99"/>
      <c r="C7" s="638">
        <f>+C9+C10+C11+C12+C13</f>
        <v>110023.1</v>
      </c>
      <c r="D7" s="638">
        <f>+D9+D10+D11+D12+D13</f>
        <v>123363.1</v>
      </c>
      <c r="E7" s="639">
        <f>D7/C7*100</f>
        <v>112.12472653470044</v>
      </c>
      <c r="F7" s="638"/>
      <c r="G7" s="638"/>
      <c r="L7" s="796"/>
      <c r="M7" s="796"/>
    </row>
    <row r="8" spans="1:13" ht="15" customHeight="1">
      <c r="A8" s="637" t="s">
        <v>28</v>
      </c>
      <c r="B8" s="99"/>
      <c r="C8" s="775"/>
      <c r="D8" s="775"/>
      <c r="E8" s="775"/>
      <c r="F8" s="775"/>
      <c r="G8" s="775"/>
    </row>
    <row r="9" spans="1:13" ht="24" customHeight="1">
      <c r="A9" s="637"/>
      <c r="B9" s="99" t="s">
        <v>483</v>
      </c>
      <c r="C9" s="776">
        <v>3825.8</v>
      </c>
      <c r="D9" s="776">
        <v>4145.3</v>
      </c>
      <c r="E9" s="641">
        <f t="shared" ref="E9:E12" si="0">D9/C9*100</f>
        <v>108.35119452140729</v>
      </c>
      <c r="F9" s="792"/>
      <c r="G9" s="792"/>
      <c r="H9" s="642"/>
      <c r="J9" s="793"/>
      <c r="K9" s="793"/>
      <c r="L9" s="795"/>
      <c r="M9" s="795"/>
    </row>
    <row r="10" spans="1:13" ht="24" customHeight="1">
      <c r="A10" s="637"/>
      <c r="B10" s="99" t="s">
        <v>484</v>
      </c>
      <c r="C10" s="777">
        <v>0</v>
      </c>
      <c r="D10" s="777">
        <v>0</v>
      </c>
      <c r="E10" s="641"/>
      <c r="F10" s="641"/>
      <c r="G10" s="641"/>
      <c r="H10" s="642"/>
      <c r="K10" s="793"/>
    </row>
    <row r="11" spans="1:13" ht="24" customHeight="1">
      <c r="A11" s="637"/>
      <c r="B11" s="99" t="s">
        <v>485</v>
      </c>
      <c r="C11" s="777">
        <f>59026.6+8000</f>
        <v>67026.600000000006</v>
      </c>
      <c r="D11" s="777">
        <f>67742.4+8000</f>
        <v>75742.399999999994</v>
      </c>
      <c r="E11" s="641">
        <f t="shared" si="0"/>
        <v>113.00349413516425</v>
      </c>
      <c r="F11" s="792"/>
      <c r="G11" s="792"/>
      <c r="H11" s="642"/>
      <c r="I11" s="793"/>
      <c r="J11" s="793"/>
      <c r="K11" s="793"/>
      <c r="L11" s="795"/>
      <c r="M11" s="795"/>
    </row>
    <row r="12" spans="1:13" ht="24" customHeight="1">
      <c r="A12" s="637"/>
      <c r="B12" s="99" t="s">
        <v>486</v>
      </c>
      <c r="C12" s="777">
        <v>39170.699999999997</v>
      </c>
      <c r="D12" s="777">
        <v>43475.4</v>
      </c>
      <c r="E12" s="641">
        <f t="shared" si="0"/>
        <v>110.9895917101303</v>
      </c>
      <c r="F12" s="792"/>
      <c r="G12" s="792"/>
      <c r="H12" s="642"/>
      <c r="I12" s="793"/>
      <c r="J12" s="793"/>
      <c r="K12" s="793"/>
      <c r="L12" s="795"/>
      <c r="M12" s="795"/>
    </row>
    <row r="13" spans="1:13" ht="24" customHeight="1">
      <c r="A13" s="637"/>
      <c r="B13" s="99" t="s">
        <v>487</v>
      </c>
      <c r="C13" s="777">
        <v>0</v>
      </c>
      <c r="D13" s="777">
        <v>0</v>
      </c>
      <c r="E13" s="641"/>
      <c r="F13" s="641"/>
      <c r="G13" s="641"/>
      <c r="H13" s="642"/>
    </row>
    <row r="14" spans="1:13" ht="24" customHeight="1">
      <c r="A14" s="637" t="s">
        <v>488</v>
      </c>
      <c r="B14" s="99"/>
      <c r="C14" s="644">
        <f>C15+C16+C17+C18</f>
        <v>110023.20000000001</v>
      </c>
      <c r="D14" s="644">
        <f>D15+D16+D17+D18</f>
        <v>123363.19</v>
      </c>
      <c r="E14" s="775"/>
      <c r="F14" s="794"/>
      <c r="G14" s="776"/>
      <c r="H14" s="642"/>
    </row>
    <row r="15" spans="1:13" ht="24" customHeight="1">
      <c r="A15" s="99"/>
      <c r="B15" s="645" t="s">
        <v>489</v>
      </c>
      <c r="C15" s="777">
        <f>72909.6+8000</f>
        <v>80909.600000000006</v>
      </c>
      <c r="D15" s="777">
        <f>82779.3+8000</f>
        <v>90779.3</v>
      </c>
      <c r="E15" s="641">
        <f t="shared" ref="E15:E18" si="1">D15/C15*100</f>
        <v>112.19842886381839</v>
      </c>
      <c r="F15" s="792"/>
      <c r="G15" s="792"/>
      <c r="H15" s="642"/>
    </row>
    <row r="16" spans="1:13" ht="24" customHeight="1">
      <c r="A16" s="99"/>
      <c r="B16" s="645" t="s">
        <v>490</v>
      </c>
      <c r="C16" s="777">
        <v>21028.5</v>
      </c>
      <c r="D16" s="777">
        <v>23643</v>
      </c>
      <c r="E16" s="641">
        <f t="shared" si="1"/>
        <v>112.43312647121763</v>
      </c>
      <c r="F16" s="792"/>
      <c r="G16" s="792"/>
      <c r="H16" s="642"/>
      <c r="I16" s="640"/>
    </row>
    <row r="17" spans="1:8" ht="24" customHeight="1">
      <c r="A17" s="99"/>
      <c r="B17" s="646" t="s">
        <v>491</v>
      </c>
      <c r="C17" s="777">
        <v>42</v>
      </c>
      <c r="D17" s="777">
        <v>44.69</v>
      </c>
      <c r="E17" s="641">
        <f t="shared" si="1"/>
        <v>106.4047619047619</v>
      </c>
      <c r="F17" s="792"/>
      <c r="G17" s="641"/>
      <c r="H17" s="642"/>
    </row>
    <row r="18" spans="1:8" ht="24" customHeight="1">
      <c r="A18" s="99"/>
      <c r="B18" s="645" t="s">
        <v>492</v>
      </c>
      <c r="C18" s="777">
        <v>8043.1</v>
      </c>
      <c r="D18" s="777">
        <v>8896.2000000000007</v>
      </c>
      <c r="E18" s="641">
        <f t="shared" si="1"/>
        <v>110.60660690529771</v>
      </c>
      <c r="F18" s="792"/>
      <c r="G18" s="792"/>
      <c r="H18" s="642"/>
    </row>
    <row r="19" spans="1:8" ht="21" customHeight="1">
      <c r="A19" s="178"/>
      <c r="B19" s="178"/>
      <c r="C19" s="178"/>
      <c r="D19" s="178"/>
      <c r="E19" s="178"/>
      <c r="F19" s="90"/>
      <c r="G19" s="90"/>
    </row>
    <row r="21" spans="1:8">
      <c r="C21" s="642"/>
      <c r="D21" s="643"/>
    </row>
    <row r="22" spans="1:8">
      <c r="D22" s="643"/>
    </row>
  </sheetData>
  <mergeCells count="2">
    <mergeCell ref="C5:D5"/>
    <mergeCell ref="E5:E6"/>
  </mergeCells>
  <printOptions horizontalCentered="1"/>
  <pageMargins left="0.47244094488188981" right="0.47244094488188981" top="0.59055118110236227" bottom="0.62992125984251968" header="0.19685039370078741" footer="0.39370078740157483"/>
  <pageSetup paperSize="11" orientation="portrait" verticalDpi="0" r:id="rId1"/>
  <headerFooter>
    <oddFooter>&amp;L&amp;"Times New Roman,Italic"&amp;8Thông báo Tình hình Kinh tế - xã hội 9 tháng đầu năm 2019&amp;R&amp;P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6"/>
  </sheetPr>
  <dimension ref="A1:K14"/>
  <sheetViews>
    <sheetView workbookViewId="0">
      <selection activeCell="A28" sqref="A28"/>
    </sheetView>
  </sheetViews>
  <sheetFormatPr defaultRowHeight="12.75"/>
  <cols>
    <col min="1" max="1" width="2.140625" style="649" customWidth="1"/>
    <col min="2" max="2" width="25.7109375" style="649" customWidth="1"/>
    <col min="3" max="5" width="9.7109375" style="649" customWidth="1"/>
    <col min="6" max="6" width="9.140625" style="649"/>
    <col min="7" max="7" width="34.7109375" style="649" customWidth="1"/>
    <col min="8" max="8" width="10.140625" style="649" customWidth="1"/>
    <col min="9" max="9" width="15.42578125" style="650" customWidth="1"/>
    <col min="10" max="10" width="23.85546875" style="650" customWidth="1"/>
    <col min="11" max="13" width="11.5703125" style="649" customWidth="1"/>
    <col min="14" max="16384" width="9.140625" style="649"/>
  </cols>
  <sheetData>
    <row r="1" spans="1:11" ht="16.5" customHeight="1">
      <c r="A1" s="647" t="s">
        <v>651</v>
      </c>
      <c r="B1" s="648"/>
      <c r="C1" s="648"/>
      <c r="D1" s="648"/>
      <c r="E1" s="648"/>
    </row>
    <row r="2" spans="1:11" ht="16.5" customHeight="1">
      <c r="A2" s="647" t="s">
        <v>652</v>
      </c>
      <c r="B2" s="648"/>
      <c r="C2" s="648"/>
      <c r="D2" s="648"/>
      <c r="E2" s="648"/>
    </row>
    <row r="3" spans="1:11" s="653" customFormat="1" ht="17.25" customHeight="1">
      <c r="A3" s="651" t="s">
        <v>653</v>
      </c>
      <c r="B3" s="652"/>
      <c r="C3" s="652"/>
      <c r="D3" s="652"/>
      <c r="E3" s="652"/>
      <c r="G3" s="649"/>
      <c r="H3" s="649"/>
      <c r="I3" s="650"/>
      <c r="J3" s="650"/>
      <c r="K3" s="649"/>
    </row>
    <row r="4" spans="1:11" s="653" customFormat="1" ht="15.75" customHeight="1">
      <c r="A4" s="647"/>
      <c r="B4" s="652"/>
      <c r="C4" s="652"/>
      <c r="D4" s="652"/>
      <c r="E4" s="652"/>
      <c r="G4" s="649"/>
      <c r="H4" s="649"/>
      <c r="I4" s="650"/>
      <c r="J4" s="650"/>
      <c r="K4" s="649"/>
    </row>
    <row r="5" spans="1:11" s="653" customFormat="1" ht="18.75" customHeight="1">
      <c r="A5" s="654"/>
      <c r="B5" s="654"/>
      <c r="C5" s="652"/>
      <c r="D5" s="652"/>
      <c r="E5" s="655" t="s">
        <v>83</v>
      </c>
      <c r="G5" s="649"/>
      <c r="H5" s="649"/>
      <c r="I5" s="650"/>
      <c r="J5" s="650"/>
      <c r="K5" s="649"/>
    </row>
    <row r="6" spans="1:11" s="653" customFormat="1" ht="57.75" customHeight="1">
      <c r="A6" s="789"/>
      <c r="B6" s="789"/>
      <c r="C6" s="19" t="s">
        <v>435</v>
      </c>
      <c r="D6" s="19" t="s">
        <v>300</v>
      </c>
      <c r="E6" s="19" t="s">
        <v>654</v>
      </c>
      <c r="G6" s="649"/>
      <c r="H6" s="649"/>
      <c r="I6" s="650"/>
      <c r="J6" s="650"/>
      <c r="K6" s="649"/>
    </row>
    <row r="7" spans="1:11" ht="5.0999999999999996" customHeight="1">
      <c r="A7" s="648"/>
      <c r="B7" s="648"/>
      <c r="C7" s="656"/>
      <c r="D7" s="656"/>
      <c r="E7" s="657"/>
    </row>
    <row r="8" spans="1:11" ht="21.95" customHeight="1">
      <c r="A8" s="658" t="s">
        <v>452</v>
      </c>
      <c r="B8" s="659"/>
      <c r="C8" s="660">
        <f>C10+C11+C12+C13</f>
        <v>8172372</v>
      </c>
      <c r="D8" s="660">
        <f>D10+D11+D12+D13</f>
        <v>7566628</v>
      </c>
      <c r="E8" s="661">
        <f>C8/D8*100</f>
        <v>108.00546822177593</v>
      </c>
    </row>
    <row r="9" spans="1:11" ht="21.95" customHeight="1">
      <c r="A9" s="658" t="s">
        <v>493</v>
      </c>
      <c r="B9" s="659"/>
      <c r="C9" s="664">
        <f>C10+C11+C12+C13</f>
        <v>8172372</v>
      </c>
      <c r="D9" s="662"/>
      <c r="E9" s="663"/>
    </row>
    <row r="10" spans="1:11" ht="21.95" customHeight="1">
      <c r="A10" s="659"/>
      <c r="B10" s="790" t="s">
        <v>494</v>
      </c>
      <c r="C10" s="662">
        <v>4264251</v>
      </c>
      <c r="D10" s="662">
        <v>3969053</v>
      </c>
      <c r="E10" s="663">
        <f>C10/D10*100</f>
        <v>107.43749201635755</v>
      </c>
    </row>
    <row r="11" spans="1:11" ht="21.95" customHeight="1">
      <c r="A11" s="659"/>
      <c r="B11" s="790" t="s">
        <v>495</v>
      </c>
      <c r="C11" s="662">
        <v>2051429</v>
      </c>
      <c r="D11" s="662">
        <v>1918304</v>
      </c>
      <c r="E11" s="663">
        <f t="shared" ref="E11:E13" si="0">C11/D11*100</f>
        <v>106.93972383939145</v>
      </c>
    </row>
    <row r="12" spans="1:11" ht="21.95" customHeight="1">
      <c r="A12" s="659"/>
      <c r="B12" s="790" t="s">
        <v>496</v>
      </c>
      <c r="C12" s="662">
        <v>1390022</v>
      </c>
      <c r="D12" s="662">
        <v>1235988</v>
      </c>
      <c r="E12" s="663">
        <f t="shared" si="0"/>
        <v>112.46241872898442</v>
      </c>
    </row>
    <row r="13" spans="1:11" ht="21.95" customHeight="1">
      <c r="A13" s="659"/>
      <c r="B13" s="790" t="s">
        <v>497</v>
      </c>
      <c r="C13" s="662">
        <v>466670</v>
      </c>
      <c r="D13" s="662">
        <v>443283</v>
      </c>
      <c r="E13" s="663">
        <f t="shared" si="0"/>
        <v>105.27586214675502</v>
      </c>
    </row>
    <row r="14" spans="1:11" ht="6" customHeight="1">
      <c r="A14" s="665"/>
      <c r="B14" s="665"/>
      <c r="C14" s="665"/>
      <c r="D14" s="665"/>
      <c r="E14" s="665"/>
    </row>
  </sheetData>
  <printOptions horizontalCentered="1"/>
  <pageMargins left="0.59055118110236227" right="0.59055118110236227" top="0.59055118110236227" bottom="0.62992125984251968" header="0.19685039370078741" footer="0.39370078740157483"/>
  <pageSetup paperSize="11" orientation="portrait" verticalDpi="0" r:id="rId1"/>
  <headerFooter>
    <oddFooter>&amp;L&amp;"Times New Roman,Italic"&amp;8Thông báo Tình hình Kinh tế - xã hội 9 tháng đầu năm 2019&amp;R&amp;P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6"/>
  </sheetPr>
  <dimension ref="A1:D28"/>
  <sheetViews>
    <sheetView workbookViewId="0">
      <selection activeCell="A28" sqref="A28"/>
    </sheetView>
  </sheetViews>
  <sheetFormatPr defaultRowHeight="12.75"/>
  <cols>
    <col min="1" max="1" width="30.7109375" customWidth="1"/>
    <col min="2" max="3" width="9.7109375" customWidth="1"/>
    <col min="4" max="4" width="11.28515625" customWidth="1"/>
    <col min="5" max="5" width="12.85546875" customWidth="1"/>
    <col min="6" max="6" width="4.140625" customWidth="1"/>
    <col min="7" max="7" width="20.140625" customWidth="1"/>
    <col min="8" max="8" width="14.5703125" customWidth="1"/>
    <col min="9" max="9" width="12.85546875" customWidth="1"/>
    <col min="10" max="10" width="15.28515625" customWidth="1"/>
    <col min="11" max="11" width="9.42578125" customWidth="1"/>
    <col min="12" max="12" width="10.28515625" customWidth="1"/>
    <col min="13" max="13" width="8.140625" customWidth="1"/>
  </cols>
  <sheetData>
    <row r="1" spans="1:4" ht="20.100000000000001" customHeight="1">
      <c r="A1" s="739" t="s">
        <v>641</v>
      </c>
      <c r="B1" s="101"/>
      <c r="C1" s="101"/>
      <c r="D1" s="101"/>
    </row>
    <row r="2" spans="1:4" ht="24.95" customHeight="1" thickBot="1">
      <c r="A2" s="101"/>
      <c r="B2" s="101"/>
      <c r="C2" s="101"/>
      <c r="D2" s="101"/>
    </row>
    <row r="3" spans="1:4" ht="18" customHeight="1">
      <c r="A3" s="17"/>
      <c r="B3" s="802" t="s">
        <v>0</v>
      </c>
      <c r="C3" s="802"/>
      <c r="D3" s="803" t="s">
        <v>543</v>
      </c>
    </row>
    <row r="4" spans="1:4" ht="54.95" customHeight="1">
      <c r="A4" s="18"/>
      <c r="B4" s="19" t="s">
        <v>541</v>
      </c>
      <c r="C4" s="19" t="s">
        <v>542</v>
      </c>
      <c r="D4" s="804"/>
    </row>
    <row r="5" spans="1:4" ht="24.95" customHeight="1">
      <c r="A5" s="295" t="s">
        <v>320</v>
      </c>
      <c r="B5" s="102"/>
      <c r="C5" s="102"/>
      <c r="D5" s="168"/>
    </row>
    <row r="6" spans="1:4" ht="24.95" customHeight="1">
      <c r="A6" s="295" t="s">
        <v>548</v>
      </c>
      <c r="B6" s="182">
        <f>+B7+B8+B9+B10</f>
        <v>575827.01</v>
      </c>
      <c r="C6" s="182">
        <f>+C7+C8+C9+C10</f>
        <v>603110.08000000007</v>
      </c>
      <c r="D6" s="112">
        <f t="shared" ref="D6:D8" si="0">C6/B6*100</f>
        <v>104.73806708025037</v>
      </c>
    </row>
    <row r="7" spans="1:4" ht="24.95" customHeight="1">
      <c r="A7" s="180" t="s">
        <v>538</v>
      </c>
      <c r="B7" s="332">
        <v>102.7</v>
      </c>
      <c r="C7" s="333">
        <v>4756.18</v>
      </c>
      <c r="D7" s="103">
        <f t="shared" si="0"/>
        <v>4631.1392405063298</v>
      </c>
    </row>
    <row r="8" spans="1:4" ht="24.95" customHeight="1">
      <c r="A8" s="180" t="s">
        <v>539</v>
      </c>
      <c r="B8" s="333">
        <v>234951.31</v>
      </c>
      <c r="C8" s="333">
        <v>233672.90000000002</v>
      </c>
      <c r="D8" s="103">
        <f t="shared" si="0"/>
        <v>99.455883008270959</v>
      </c>
    </row>
    <row r="9" spans="1:4" ht="24.95" customHeight="1">
      <c r="A9" s="180" t="s">
        <v>119</v>
      </c>
      <c r="B9" s="333">
        <v>231419</v>
      </c>
      <c r="C9" s="333">
        <v>230263</v>
      </c>
      <c r="D9" s="337">
        <f t="shared" ref="D9" si="1">+C9/B9*100</f>
        <v>99.500473167717431</v>
      </c>
    </row>
    <row r="10" spans="1:4" ht="20.100000000000001" customHeight="1">
      <c r="A10" s="180" t="s">
        <v>540</v>
      </c>
      <c r="B10" s="333">
        <v>109354</v>
      </c>
      <c r="C10" s="333">
        <v>134418</v>
      </c>
      <c r="D10" s="337">
        <v>122.92</v>
      </c>
    </row>
    <row r="11" spans="1:4" ht="24.95" customHeight="1">
      <c r="A11" s="295" t="s">
        <v>549</v>
      </c>
      <c r="B11" s="334"/>
      <c r="C11" s="335"/>
      <c r="D11" s="336"/>
    </row>
    <row r="12" spans="1:4" ht="24.95" customHeight="1">
      <c r="A12" s="192" t="s">
        <v>544</v>
      </c>
      <c r="B12" s="332">
        <v>6911</v>
      </c>
      <c r="C12" s="332">
        <v>5371</v>
      </c>
      <c r="D12" s="337">
        <v>75.898304971101368</v>
      </c>
    </row>
    <row r="13" spans="1:4" ht="24.95" customHeight="1">
      <c r="A13" s="192" t="s">
        <v>545</v>
      </c>
      <c r="B13" s="332">
        <v>147</v>
      </c>
      <c r="C13" s="332">
        <v>147</v>
      </c>
      <c r="D13" s="337">
        <v>116.74228675136116</v>
      </c>
    </row>
    <row r="14" spans="1:4" ht="24.95" customHeight="1">
      <c r="A14" s="192" t="s">
        <v>546</v>
      </c>
      <c r="B14" s="184">
        <v>1455</v>
      </c>
      <c r="C14" s="184">
        <v>1174</v>
      </c>
      <c r="D14" s="338">
        <v>109.43775100401606</v>
      </c>
    </row>
    <row r="15" spans="1:4" ht="24.95" customHeight="1">
      <c r="A15" s="192" t="s">
        <v>547</v>
      </c>
      <c r="B15" s="184">
        <v>27526</v>
      </c>
      <c r="C15" s="184">
        <v>30114</v>
      </c>
      <c r="D15" s="338">
        <v>105.88028044956491</v>
      </c>
    </row>
    <row r="16" spans="1:4" ht="20.100000000000001" customHeight="1">
      <c r="A16" s="181"/>
      <c r="B16" s="183"/>
      <c r="C16" s="183"/>
      <c r="D16" s="103"/>
    </row>
    <row r="17" spans="1:4" ht="24.95" hidden="1" customHeight="1">
      <c r="A17" s="342" t="s">
        <v>321</v>
      </c>
      <c r="B17" s="183"/>
      <c r="C17" s="183"/>
      <c r="D17" s="169"/>
    </row>
    <row r="18" spans="1:4" ht="24.95" hidden="1" customHeight="1">
      <c r="A18" s="343" t="s">
        <v>312</v>
      </c>
      <c r="B18" s="340"/>
      <c r="C18" s="340"/>
      <c r="D18" s="340"/>
    </row>
    <row r="19" spans="1:4" ht="24.95" hidden="1" customHeight="1">
      <c r="A19" s="180" t="s">
        <v>538</v>
      </c>
      <c r="B19" s="184">
        <v>334.18100000000004</v>
      </c>
      <c r="C19" s="184">
        <v>19034.393540000001</v>
      </c>
      <c r="D19" s="337">
        <f t="shared" ref="D19" si="2">+C19/B19*100</f>
        <v>5695.8335572638771</v>
      </c>
    </row>
    <row r="20" spans="1:4" ht="24.95" hidden="1" customHeight="1">
      <c r="A20" s="180" t="s">
        <v>539</v>
      </c>
      <c r="B20" s="341">
        <v>1727432.8608296602</v>
      </c>
      <c r="C20" s="184">
        <v>1659254.4991000001</v>
      </c>
      <c r="D20" s="337">
        <f>+C20/B20*100</f>
        <v>96.053197593050584</v>
      </c>
    </row>
    <row r="21" spans="1:4" ht="24.95" hidden="1" customHeight="1">
      <c r="A21" s="180" t="s">
        <v>119</v>
      </c>
      <c r="B21" s="184">
        <v>1268024</v>
      </c>
      <c r="C21" s="184">
        <v>1318902</v>
      </c>
      <c r="D21" s="337">
        <f t="shared" ref="D21" si="3">+C21/B21*100</f>
        <v>104.01238462363489</v>
      </c>
    </row>
    <row r="22" spans="1:4" ht="20.100000000000001" hidden="1" customHeight="1">
      <c r="A22" s="180" t="s">
        <v>540</v>
      </c>
      <c r="B22" s="184">
        <v>7600</v>
      </c>
      <c r="C22" s="184">
        <v>14726</v>
      </c>
      <c r="D22" s="338">
        <v>193.76</v>
      </c>
    </row>
    <row r="23" spans="1:4" ht="24.95" hidden="1" customHeight="1">
      <c r="A23" s="343" t="s">
        <v>319</v>
      </c>
      <c r="B23" s="184"/>
      <c r="C23" s="340"/>
      <c r="D23" s="340"/>
    </row>
    <row r="24" spans="1:4" ht="24.95" hidden="1" customHeight="1">
      <c r="A24" s="345" t="s">
        <v>315</v>
      </c>
      <c r="B24" s="184">
        <v>52658</v>
      </c>
      <c r="C24" s="184">
        <v>38743</v>
      </c>
      <c r="D24" s="338">
        <v>75.911311722794579</v>
      </c>
    </row>
    <row r="25" spans="1:4" ht="24.95" hidden="1" customHeight="1">
      <c r="A25" s="345" t="s">
        <v>316</v>
      </c>
      <c r="B25" s="184">
        <v>2625</v>
      </c>
      <c r="C25" s="184">
        <v>2504</v>
      </c>
      <c r="D25" s="338">
        <v>114.78981900135743</v>
      </c>
    </row>
    <row r="26" spans="1:4" ht="24.95" hidden="1" customHeight="1">
      <c r="A26" s="345" t="s">
        <v>317</v>
      </c>
      <c r="B26" s="184">
        <v>5910</v>
      </c>
      <c r="C26" s="184">
        <v>5862</v>
      </c>
      <c r="D26" s="338">
        <v>90.859417862009309</v>
      </c>
    </row>
    <row r="27" spans="1:4" ht="24.95" hidden="1" customHeight="1">
      <c r="A27" s="345" t="s">
        <v>318</v>
      </c>
      <c r="B27" s="184">
        <v>528990</v>
      </c>
      <c r="C27" s="184">
        <v>571908</v>
      </c>
      <c r="D27" s="338">
        <v>108.82919946992644</v>
      </c>
    </row>
    <row r="28" spans="1:4" ht="15" hidden="1" customHeight="1">
      <c r="A28" s="210"/>
      <c r="B28" s="104"/>
      <c r="C28" s="185"/>
      <c r="D28" s="105"/>
    </row>
  </sheetData>
  <mergeCells count="2">
    <mergeCell ref="B3:C3"/>
    <mergeCell ref="D3:D4"/>
  </mergeCells>
  <phoneticPr fontId="3" type="noConversion"/>
  <printOptions horizontalCentered="1"/>
  <pageMargins left="0.39370078740157483" right="0.39370078740157483" top="0.59055118110236227" bottom="0.62992125984251968" header="0.19685039370078741" footer="0.47244094488188981"/>
  <pageSetup paperSize="11" orientation="portrait" r:id="rId1"/>
  <headerFooter alignWithMargins="0">
    <oddFooter>&amp;L&amp;"Times New Roman,Italic"&amp;8Thông báo Tình hình Kinh tế - xã hội 9 tháng đầu năm 2019&amp;R&amp;P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6">
    <tabColor theme="6"/>
  </sheetPr>
  <dimension ref="A1:D43"/>
  <sheetViews>
    <sheetView workbookViewId="0">
      <selection activeCell="A28" sqref="A28"/>
    </sheetView>
  </sheetViews>
  <sheetFormatPr defaultRowHeight="12.75"/>
  <cols>
    <col min="1" max="1" width="30.7109375" customWidth="1"/>
    <col min="2" max="3" width="9.7109375" customWidth="1"/>
    <col min="4" max="4" width="11.7109375" customWidth="1"/>
    <col min="5" max="5" width="12.85546875" customWidth="1"/>
    <col min="6" max="6" width="28.7109375" customWidth="1"/>
    <col min="7" max="7" width="10.7109375" customWidth="1"/>
    <col min="8" max="8" width="10.28515625" customWidth="1"/>
    <col min="9" max="9" width="12.85546875" customWidth="1"/>
    <col min="11" max="11" width="9.42578125" customWidth="1"/>
    <col min="12" max="12" width="10.28515625" customWidth="1"/>
    <col min="13" max="13" width="8.140625" customWidth="1"/>
  </cols>
  <sheetData>
    <row r="1" spans="1:4" ht="20.100000000000001" customHeight="1">
      <c r="A1" s="306" t="s">
        <v>641</v>
      </c>
      <c r="B1" s="101"/>
      <c r="C1" s="101"/>
      <c r="D1" s="101"/>
    </row>
    <row r="2" spans="1:4" ht="24.95" customHeight="1" thickBot="1">
      <c r="A2" s="207" t="s">
        <v>167</v>
      </c>
      <c r="B2" s="101"/>
      <c r="C2" s="101"/>
      <c r="D2" s="101"/>
    </row>
    <row r="3" spans="1:4" ht="20.100000000000001" customHeight="1">
      <c r="A3" s="17"/>
      <c r="B3" s="802" t="s">
        <v>0</v>
      </c>
      <c r="C3" s="802"/>
      <c r="D3" s="803" t="s">
        <v>543</v>
      </c>
    </row>
    <row r="4" spans="1:4" ht="54.95" customHeight="1">
      <c r="A4" s="18"/>
      <c r="B4" s="19" t="s">
        <v>541</v>
      </c>
      <c r="C4" s="19" t="s">
        <v>542</v>
      </c>
      <c r="D4" s="804"/>
    </row>
    <row r="5" spans="1:4" ht="24.95" hidden="1" customHeight="1">
      <c r="A5" s="343" t="s">
        <v>320</v>
      </c>
      <c r="B5" s="102"/>
      <c r="C5" s="102"/>
      <c r="D5" s="168"/>
    </row>
    <row r="6" spans="1:4" ht="24.95" hidden="1" customHeight="1">
      <c r="A6" s="343" t="s">
        <v>312</v>
      </c>
      <c r="B6" s="182">
        <f>+B7+B8+B9+B10</f>
        <v>575827.01</v>
      </c>
      <c r="C6" s="182">
        <f>+C7+C8+C9+C10</f>
        <v>603110.08000000007</v>
      </c>
      <c r="D6" s="112">
        <f t="shared" ref="D6:D8" si="0">C6/B6*100</f>
        <v>104.73806708025037</v>
      </c>
    </row>
    <row r="7" spans="1:4" ht="24.95" hidden="1" customHeight="1">
      <c r="A7" s="344" t="s">
        <v>538</v>
      </c>
      <c r="B7" s="332">
        <v>102.7</v>
      </c>
      <c r="C7" s="333">
        <v>4756.18</v>
      </c>
      <c r="D7" s="103">
        <f t="shared" si="0"/>
        <v>4631.1392405063298</v>
      </c>
    </row>
    <row r="8" spans="1:4" ht="24.95" hidden="1" customHeight="1">
      <c r="A8" s="344" t="s">
        <v>539</v>
      </c>
      <c r="B8" s="333">
        <v>234951.31</v>
      </c>
      <c r="C8" s="333">
        <v>233672.90000000002</v>
      </c>
      <c r="D8" s="103">
        <f t="shared" si="0"/>
        <v>99.455883008270959</v>
      </c>
    </row>
    <row r="9" spans="1:4" ht="24.95" hidden="1" customHeight="1">
      <c r="A9" s="344" t="s">
        <v>119</v>
      </c>
      <c r="B9" s="333">
        <v>231419</v>
      </c>
      <c r="C9" s="333">
        <v>230263</v>
      </c>
      <c r="D9" s="337">
        <f t="shared" ref="D9" si="1">+C9/B9*100</f>
        <v>99.500473167717431</v>
      </c>
    </row>
    <row r="10" spans="1:4" ht="24.95" hidden="1" customHeight="1">
      <c r="A10" s="344" t="s">
        <v>540</v>
      </c>
      <c r="B10" s="333">
        <v>109354</v>
      </c>
      <c r="C10" s="333">
        <v>134418</v>
      </c>
      <c r="D10" s="337">
        <v>122.92</v>
      </c>
    </row>
    <row r="11" spans="1:4" ht="24.95" hidden="1" customHeight="1">
      <c r="A11" s="343" t="s">
        <v>314</v>
      </c>
      <c r="B11" s="334"/>
      <c r="C11" s="335"/>
      <c r="D11" s="336"/>
    </row>
    <row r="12" spans="1:4" ht="24.95" hidden="1" customHeight="1">
      <c r="A12" s="345" t="s">
        <v>315</v>
      </c>
      <c r="B12" s="332">
        <v>6911</v>
      </c>
      <c r="C12" s="332">
        <v>5371</v>
      </c>
      <c r="D12" s="337">
        <v>75.898304971101368</v>
      </c>
    </row>
    <row r="13" spans="1:4" ht="24.95" hidden="1" customHeight="1">
      <c r="A13" s="345" t="s">
        <v>316</v>
      </c>
      <c r="B13" s="332">
        <v>147</v>
      </c>
      <c r="C13" s="332">
        <v>147</v>
      </c>
      <c r="D13" s="337">
        <v>116.74228675136116</v>
      </c>
    </row>
    <row r="14" spans="1:4" ht="24.95" hidden="1" customHeight="1">
      <c r="A14" s="345" t="s">
        <v>317</v>
      </c>
      <c r="B14" s="184">
        <v>1455</v>
      </c>
      <c r="C14" s="184">
        <v>1174</v>
      </c>
      <c r="D14" s="338">
        <v>109.43775100401606</v>
      </c>
    </row>
    <row r="15" spans="1:4" ht="24.95" hidden="1" customHeight="1">
      <c r="A15" s="345" t="s">
        <v>318</v>
      </c>
      <c r="B15" s="184">
        <v>27526</v>
      </c>
      <c r="C15" s="184">
        <v>30114</v>
      </c>
      <c r="D15" s="338">
        <v>105.88028044956491</v>
      </c>
    </row>
    <row r="16" spans="1:4" ht="12" customHeight="1">
      <c r="A16" s="181"/>
      <c r="B16" s="183"/>
      <c r="C16" s="183"/>
      <c r="D16" s="103"/>
    </row>
    <row r="17" spans="1:4" ht="24.95" customHeight="1">
      <c r="A17" s="339" t="s">
        <v>321</v>
      </c>
      <c r="B17" s="183"/>
      <c r="C17" s="183"/>
      <c r="D17" s="169"/>
    </row>
    <row r="18" spans="1:4" ht="24.95" customHeight="1">
      <c r="A18" s="295" t="s">
        <v>550</v>
      </c>
      <c r="B18" s="340"/>
      <c r="C18" s="340"/>
      <c r="D18" s="340"/>
    </row>
    <row r="19" spans="1:4" ht="24.95" customHeight="1">
      <c r="A19" s="180" t="s">
        <v>538</v>
      </c>
      <c r="B19" s="184">
        <v>334.18100000000004</v>
      </c>
      <c r="C19" s="184">
        <v>19034.393540000001</v>
      </c>
      <c r="D19" s="337">
        <f t="shared" ref="D19" si="2">+C19/B19*100</f>
        <v>5695.8335572638771</v>
      </c>
    </row>
    <row r="20" spans="1:4" ht="24.95" customHeight="1">
      <c r="A20" s="180" t="s">
        <v>539</v>
      </c>
      <c r="B20" s="341">
        <v>1727432.8608296602</v>
      </c>
      <c r="C20" s="184">
        <v>1659254.4991000001</v>
      </c>
      <c r="D20" s="337">
        <f>+C20/B20*100</f>
        <v>96.053197593050584</v>
      </c>
    </row>
    <row r="21" spans="1:4" ht="24.95" customHeight="1">
      <c r="A21" s="180" t="s">
        <v>119</v>
      </c>
      <c r="B21" s="184">
        <v>1268024</v>
      </c>
      <c r="C21" s="184">
        <v>1318902</v>
      </c>
      <c r="D21" s="337">
        <f t="shared" ref="D21" si="3">+C21/B21*100</f>
        <v>104.01238462363489</v>
      </c>
    </row>
    <row r="22" spans="1:4" ht="24.95" customHeight="1">
      <c r="A22" s="180" t="s">
        <v>540</v>
      </c>
      <c r="B22" s="184">
        <v>7600</v>
      </c>
      <c r="C22" s="184">
        <v>14726</v>
      </c>
      <c r="D22" s="338">
        <v>193.76</v>
      </c>
    </row>
    <row r="23" spans="1:4" ht="24.95" customHeight="1">
      <c r="A23" s="295" t="s">
        <v>551</v>
      </c>
      <c r="B23" s="184"/>
      <c r="C23" s="340"/>
      <c r="D23" s="340"/>
    </row>
    <row r="24" spans="1:4" ht="24.95" customHeight="1">
      <c r="A24" s="192" t="s">
        <v>552</v>
      </c>
      <c r="B24" s="184">
        <v>52658</v>
      </c>
      <c r="C24" s="184">
        <v>38743</v>
      </c>
      <c r="D24" s="338">
        <v>75.911311722794579</v>
      </c>
    </row>
    <row r="25" spans="1:4" ht="24.95" customHeight="1">
      <c r="A25" s="192" t="s">
        <v>553</v>
      </c>
      <c r="B25" s="184">
        <v>2625</v>
      </c>
      <c r="C25" s="184">
        <v>2504</v>
      </c>
      <c r="D25" s="338">
        <v>114.78981900135743</v>
      </c>
    </row>
    <row r="26" spans="1:4" ht="24.95" customHeight="1">
      <c r="A26" s="192" t="s">
        <v>554</v>
      </c>
      <c r="B26" s="184">
        <v>5910</v>
      </c>
      <c r="C26" s="184">
        <v>5862</v>
      </c>
      <c r="D26" s="338">
        <v>90.859417862009309</v>
      </c>
    </row>
    <row r="27" spans="1:4" ht="24.95" customHeight="1">
      <c r="A27" s="192" t="s">
        <v>555</v>
      </c>
      <c r="B27" s="184">
        <v>528990</v>
      </c>
      <c r="C27" s="184">
        <v>571908</v>
      </c>
      <c r="D27" s="338">
        <v>108.82919946992644</v>
      </c>
    </row>
    <row r="28" spans="1:4" ht="15.75" customHeight="1">
      <c r="A28" s="210"/>
      <c r="B28" s="104"/>
      <c r="C28" s="185"/>
      <c r="D28" s="105"/>
    </row>
    <row r="29" spans="1:4" ht="24.95" customHeight="1">
      <c r="A29" s="709"/>
      <c r="B29" s="710"/>
      <c r="C29" s="710"/>
      <c r="D29" s="711"/>
    </row>
    <row r="30" spans="1:4" ht="16.5" customHeight="1">
      <c r="A30" s="712"/>
      <c r="B30" s="618"/>
      <c r="C30" s="713"/>
      <c r="D30" s="620"/>
    </row>
    <row r="31" spans="1:4" ht="16.5" customHeight="1"/>
    <row r="32" spans="1:4" ht="19.5" customHeight="1"/>
    <row r="33" ht="19.5" customHeight="1"/>
    <row r="34" ht="18" customHeight="1"/>
    <row r="35" ht="19.5" customHeight="1"/>
    <row r="36" ht="19.5" customHeight="1"/>
    <row r="37" ht="18" customHeight="1"/>
    <row r="38" ht="19.5" customHeight="1"/>
    <row r="39" ht="19.5" customHeight="1"/>
    <row r="40" ht="18" customHeight="1"/>
    <row r="41" ht="19.5" customHeight="1"/>
    <row r="42" ht="19.5" customHeight="1"/>
    <row r="43" ht="3.75" customHeight="1"/>
  </sheetData>
  <mergeCells count="2">
    <mergeCell ref="B3:C3"/>
    <mergeCell ref="D3:D4"/>
  </mergeCells>
  <printOptions horizontalCentered="1"/>
  <pageMargins left="0.51181102362204722" right="0.51181102362204722" top="0.59055118110236227" bottom="0.62992125984251968" header="0.19685039370078741" footer="0.39370078740157483"/>
  <pageSetup paperSize="11" orientation="portrait" r:id="rId1"/>
  <headerFooter alignWithMargins="0">
    <oddFooter>&amp;L&amp;"Times New Roman,Italic"&amp;8Thông báo Tình hình Kinh tế - xã hội 9 tháng đầu năm 2019&amp;R&amp;P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6"/>
  </sheetPr>
  <dimension ref="A1:K109"/>
  <sheetViews>
    <sheetView workbookViewId="0">
      <selection activeCell="A28" sqref="A28"/>
    </sheetView>
  </sheetViews>
  <sheetFormatPr defaultColWidth="9.140625" defaultRowHeight="12.75"/>
  <cols>
    <col min="1" max="1" width="1.85546875" style="347" customWidth="1"/>
    <col min="2" max="2" width="28.140625" style="347" customWidth="1"/>
    <col min="3" max="4" width="11" style="347" customWidth="1"/>
    <col min="5" max="5" width="12.7109375" style="347" customWidth="1"/>
    <col min="6" max="6" width="9.140625" style="347"/>
    <col min="7" max="7" width="3.42578125" style="347" customWidth="1"/>
    <col min="8" max="8" width="27.5703125" style="347" customWidth="1"/>
    <col min="9" max="10" width="12.140625" style="347" customWidth="1"/>
    <col min="11" max="16384" width="9.140625" style="347"/>
  </cols>
  <sheetData>
    <row r="1" spans="1:11" s="346" customFormat="1" ht="20.100000000000001" customHeight="1">
      <c r="A1" s="716" t="s">
        <v>333</v>
      </c>
      <c r="F1" s="330"/>
      <c r="G1" s="347"/>
      <c r="H1" s="347"/>
      <c r="I1" s="347"/>
      <c r="J1" s="347"/>
      <c r="K1" s="347"/>
    </row>
    <row r="2" spans="1:11" s="346" customFormat="1" ht="18" customHeight="1">
      <c r="A2" s="330"/>
      <c r="B2" s="348"/>
      <c r="C2" s="348"/>
      <c r="D2" s="348"/>
      <c r="E2" s="348"/>
      <c r="F2" s="330"/>
      <c r="G2" s="347"/>
      <c r="H2" s="347"/>
      <c r="I2" s="347"/>
      <c r="J2" s="347"/>
      <c r="K2" s="347"/>
    </row>
    <row r="3" spans="1:11" ht="75" customHeight="1">
      <c r="A3" s="349"/>
      <c r="B3" s="350"/>
      <c r="C3" s="351" t="s">
        <v>322</v>
      </c>
      <c r="D3" s="351" t="s">
        <v>323</v>
      </c>
      <c r="E3" s="351" t="s">
        <v>324</v>
      </c>
      <c r="F3" s="352"/>
    </row>
    <row r="4" spans="1:11" ht="8.1" customHeight="1">
      <c r="A4" s="353"/>
      <c r="B4" s="354"/>
      <c r="C4" s="354"/>
      <c r="D4" s="354"/>
      <c r="E4" s="354"/>
      <c r="F4" s="355"/>
    </row>
    <row r="5" spans="1:11" ht="18" customHeight="1">
      <c r="A5" s="356" t="s">
        <v>325</v>
      </c>
      <c r="B5" s="357"/>
      <c r="C5" s="358">
        <v>1752786.0016496603</v>
      </c>
      <c r="D5" s="358">
        <v>1676285.9532284518</v>
      </c>
      <c r="E5" s="359">
        <v>95.63551692281834</v>
      </c>
      <c r="F5" s="355"/>
    </row>
    <row r="6" spans="1:11" ht="7.5" customHeight="1">
      <c r="A6" s="357"/>
      <c r="B6" s="360"/>
      <c r="C6" s="361"/>
      <c r="D6" s="361"/>
      <c r="E6" s="361"/>
      <c r="F6" s="355"/>
    </row>
    <row r="7" spans="1:11" ht="18" customHeight="1">
      <c r="A7" s="356" t="s">
        <v>326</v>
      </c>
      <c r="B7" s="357"/>
      <c r="C7" s="362"/>
      <c r="D7" s="362"/>
      <c r="E7" s="362"/>
      <c r="F7" s="355"/>
    </row>
    <row r="8" spans="1:11" ht="18" customHeight="1">
      <c r="A8" s="363" t="s">
        <v>327</v>
      </c>
      <c r="B8" s="357"/>
      <c r="C8" s="362"/>
      <c r="D8" s="362"/>
      <c r="E8" s="362"/>
      <c r="F8" s="355"/>
    </row>
    <row r="9" spans="1:11" ht="21.95" customHeight="1">
      <c r="A9" s="357"/>
      <c r="B9" s="364" t="s">
        <v>313</v>
      </c>
      <c r="C9" s="365"/>
      <c r="D9" s="365"/>
      <c r="E9" s="365"/>
      <c r="F9" s="355"/>
    </row>
    <row r="10" spans="1:11" ht="21.95" customHeight="1">
      <c r="A10" s="357"/>
      <c r="B10" s="366" t="s">
        <v>328</v>
      </c>
      <c r="C10" s="367">
        <v>234951.31</v>
      </c>
      <c r="D10" s="367">
        <v>233672.90000000002</v>
      </c>
      <c r="E10" s="368">
        <v>99.455883008270959</v>
      </c>
      <c r="F10" s="369"/>
    </row>
    <row r="11" spans="1:11" ht="21.95" customHeight="1">
      <c r="A11" s="357"/>
      <c r="B11" s="366" t="s">
        <v>329</v>
      </c>
      <c r="C11" s="543">
        <v>73.523014654809131</v>
      </c>
      <c r="D11" s="543">
        <v>71.007570800893035</v>
      </c>
      <c r="E11" s="368">
        <v>96.578698703084854</v>
      </c>
      <c r="F11" s="369"/>
    </row>
    <row r="12" spans="1:11" ht="21.95" customHeight="1">
      <c r="A12" s="357"/>
      <c r="B12" s="370" t="s">
        <v>330</v>
      </c>
      <c r="C12" s="367">
        <v>1727432.8608296602</v>
      </c>
      <c r="D12" s="367">
        <v>1659254.4991000001</v>
      </c>
      <c r="E12" s="368">
        <v>96.053197593050584</v>
      </c>
      <c r="F12" s="369"/>
    </row>
    <row r="13" spans="1:11" ht="21.95" customHeight="1">
      <c r="A13" s="357"/>
      <c r="B13" s="370"/>
      <c r="C13" s="367"/>
      <c r="D13" s="367"/>
      <c r="E13" s="368"/>
      <c r="F13" s="369"/>
    </row>
    <row r="14" spans="1:11" ht="21.95" customHeight="1">
      <c r="A14" s="357"/>
      <c r="B14" s="364" t="s">
        <v>315</v>
      </c>
      <c r="C14" s="365"/>
      <c r="D14" s="365"/>
      <c r="E14" s="365"/>
      <c r="F14" s="355"/>
    </row>
    <row r="15" spans="1:11" ht="21.95" customHeight="1">
      <c r="A15" s="357"/>
      <c r="B15" s="366" t="s">
        <v>328</v>
      </c>
      <c r="C15" s="367">
        <v>2881.08</v>
      </c>
      <c r="D15" s="367">
        <v>2102.1499999999996</v>
      </c>
      <c r="E15" s="368">
        <v>72.963957960209356</v>
      </c>
      <c r="F15" s="369"/>
    </row>
    <row r="16" spans="1:11" ht="21.95" customHeight="1">
      <c r="A16" s="357"/>
      <c r="B16" s="366" t="s">
        <v>329</v>
      </c>
      <c r="C16" s="367">
        <v>87.998739431046687</v>
      </c>
      <c r="D16" s="367">
        <v>81.019214273252004</v>
      </c>
      <c r="E16" s="368">
        <v>92.068607797201864</v>
      </c>
      <c r="F16" s="369"/>
    </row>
    <row r="17" spans="1:6" ht="21.95" customHeight="1">
      <c r="A17" s="357"/>
      <c r="B17" s="370" t="s">
        <v>330</v>
      </c>
      <c r="C17" s="367">
        <v>25353.140819999997</v>
      </c>
      <c r="D17" s="367">
        <v>17031.454128451667</v>
      </c>
      <c r="E17" s="368">
        <v>67.176900287700406</v>
      </c>
      <c r="F17" s="369"/>
    </row>
    <row r="18" spans="1:6" ht="21.95" customHeight="1">
      <c r="A18" s="357"/>
      <c r="B18" s="364" t="s">
        <v>316</v>
      </c>
      <c r="C18" s="365"/>
      <c r="D18" s="365"/>
      <c r="E18" s="371"/>
      <c r="F18" s="355"/>
    </row>
    <row r="19" spans="1:6" ht="21.95" customHeight="1">
      <c r="A19" s="357"/>
      <c r="B19" s="366" t="s">
        <v>328</v>
      </c>
      <c r="C19" s="367">
        <v>66.099999999999994</v>
      </c>
      <c r="D19" s="367">
        <v>80.349999999999994</v>
      </c>
      <c r="E19" s="368">
        <v>121.55824508320727</v>
      </c>
      <c r="F19" s="369"/>
    </row>
    <row r="20" spans="1:6" ht="21.95" customHeight="1">
      <c r="A20" s="357"/>
      <c r="B20" s="366" t="s">
        <v>329</v>
      </c>
      <c r="C20" s="367">
        <v>222.24</v>
      </c>
      <c r="D20" s="367">
        <v>198.21686372121968</v>
      </c>
      <c r="E20" s="368">
        <v>89.190453438273792</v>
      </c>
      <c r="F20" s="369"/>
    </row>
    <row r="21" spans="1:6" ht="21.95" customHeight="1">
      <c r="A21" s="357"/>
      <c r="B21" s="370" t="s">
        <v>330</v>
      </c>
      <c r="C21" s="367">
        <v>1469.0063999999998</v>
      </c>
      <c r="D21" s="367">
        <v>1592.6724999999999</v>
      </c>
      <c r="E21" s="368">
        <v>108.41834998132072</v>
      </c>
      <c r="F21" s="369"/>
    </row>
    <row r="22" spans="1:6" ht="21.95" customHeight="1">
      <c r="A22" s="357"/>
      <c r="B22" s="364" t="s">
        <v>331</v>
      </c>
      <c r="C22" s="365"/>
      <c r="D22" s="365"/>
      <c r="E22" s="371"/>
      <c r="F22" s="355"/>
    </row>
    <row r="23" spans="1:6" ht="21.95" customHeight="1">
      <c r="A23" s="357"/>
      <c r="B23" s="366" t="s">
        <v>328</v>
      </c>
      <c r="C23" s="368">
        <v>0.5</v>
      </c>
      <c r="D23" s="368">
        <v>5.3</v>
      </c>
      <c r="E23" s="368">
        <v>1060</v>
      </c>
      <c r="F23" s="355"/>
    </row>
    <row r="24" spans="1:6" ht="21.95" customHeight="1">
      <c r="A24" s="372"/>
      <c r="B24" s="366" t="s">
        <v>329</v>
      </c>
      <c r="C24" s="368">
        <v>25</v>
      </c>
      <c r="D24" s="368">
        <v>24.886792452830186</v>
      </c>
      <c r="E24" s="368">
        <v>99.547169811320742</v>
      </c>
      <c r="F24" s="355"/>
    </row>
    <row r="25" spans="1:6" ht="21.95" customHeight="1">
      <c r="A25" s="372"/>
      <c r="B25" s="370" t="s">
        <v>330</v>
      </c>
      <c r="C25" s="368">
        <v>1.25</v>
      </c>
      <c r="D25" s="368">
        <v>13.19</v>
      </c>
      <c r="E25" s="368">
        <v>1055.2</v>
      </c>
      <c r="F25" s="355"/>
    </row>
    <row r="26" spans="1:6" ht="21.95" customHeight="1">
      <c r="A26" s="372"/>
      <c r="B26" s="364" t="s">
        <v>317</v>
      </c>
      <c r="C26" s="365"/>
      <c r="D26" s="365"/>
      <c r="E26" s="373"/>
      <c r="F26" s="355"/>
    </row>
    <row r="27" spans="1:6" ht="21.95" customHeight="1">
      <c r="A27" s="372"/>
      <c r="B27" s="366" t="s">
        <v>328</v>
      </c>
      <c r="C27" s="367">
        <v>531.5</v>
      </c>
      <c r="D27" s="367">
        <v>577.19999999999993</v>
      </c>
      <c r="E27" s="368">
        <v>108.59830667920977</v>
      </c>
      <c r="F27" s="369"/>
    </row>
    <row r="28" spans="1:6" ht="21.95" customHeight="1">
      <c r="A28" s="372"/>
      <c r="B28" s="366" t="s">
        <v>329</v>
      </c>
      <c r="C28" s="367">
        <v>65.83</v>
      </c>
      <c r="D28" s="367">
        <v>55.370226560970849</v>
      </c>
      <c r="E28" s="368">
        <v>84.110932038539957</v>
      </c>
      <c r="F28" s="369"/>
    </row>
    <row r="29" spans="1:6" ht="21.95" customHeight="1">
      <c r="A29" s="372"/>
      <c r="B29" s="370" t="s">
        <v>330</v>
      </c>
      <c r="C29" s="367">
        <v>3498.8644999999997</v>
      </c>
      <c r="D29" s="367">
        <v>3195.9694770992369</v>
      </c>
      <c r="E29" s="368">
        <v>91.343047925955318</v>
      </c>
      <c r="F29" s="369"/>
    </row>
    <row r="30" spans="1:6" ht="21.95" customHeight="1">
      <c r="A30" s="372"/>
      <c r="B30" s="364" t="s">
        <v>332</v>
      </c>
      <c r="C30" s="365"/>
      <c r="D30" s="365"/>
      <c r="E30" s="371"/>
      <c r="F30" s="355"/>
    </row>
    <row r="31" spans="1:6" ht="21.95" customHeight="1">
      <c r="A31" s="372"/>
      <c r="B31" s="366" t="s">
        <v>328</v>
      </c>
      <c r="C31" s="367">
        <v>10991.369999999995</v>
      </c>
      <c r="D31" s="367">
        <v>11891.91</v>
      </c>
      <c r="E31" s="368">
        <v>108.19315517537855</v>
      </c>
      <c r="F31" s="369"/>
    </row>
    <row r="32" spans="1:6" ht="21.95" customHeight="1">
      <c r="A32" s="372"/>
      <c r="B32" s="366" t="s">
        <v>329</v>
      </c>
      <c r="C32" s="367">
        <v>231.42121346565543</v>
      </c>
      <c r="D32" s="367">
        <v>235.52241104617451</v>
      </c>
      <c r="E32" s="368">
        <v>101.77217875539648</v>
      </c>
      <c r="F32" s="369"/>
    </row>
    <row r="33" spans="1:6" ht="21.95" customHeight="1">
      <c r="A33" s="372"/>
      <c r="B33" s="370" t="s">
        <v>330</v>
      </c>
      <c r="C33" s="367">
        <v>254363.61830500001</v>
      </c>
      <c r="D33" s="367">
        <v>280081.1315144113</v>
      </c>
      <c r="E33" s="368">
        <v>110.11053128618975</v>
      </c>
      <c r="F33" s="369"/>
    </row>
    <row r="34" spans="1:6" ht="15" customHeight="1">
      <c r="A34" s="374"/>
      <c r="B34" s="374"/>
      <c r="C34" s="374"/>
      <c r="D34" s="374"/>
      <c r="E34" s="374"/>
      <c r="F34" s="355"/>
    </row>
    <row r="35" spans="1:6" ht="15" customHeight="1">
      <c r="A35" s="355"/>
      <c r="B35" s="355"/>
      <c r="C35" s="355"/>
      <c r="D35" s="355"/>
      <c r="E35" s="355"/>
      <c r="F35" s="355"/>
    </row>
    <row r="36" spans="1:6" ht="15" customHeight="1">
      <c r="A36" s="355"/>
      <c r="B36" s="355"/>
      <c r="C36" s="355"/>
      <c r="D36" s="355"/>
      <c r="E36" s="355"/>
      <c r="F36" s="355"/>
    </row>
    <row r="37" spans="1:6" ht="15" customHeight="1">
      <c r="A37" s="355"/>
      <c r="B37" s="355"/>
      <c r="C37" s="355"/>
      <c r="D37" s="355"/>
      <c r="E37" s="355"/>
      <c r="F37" s="355"/>
    </row>
    <row r="38" spans="1:6" ht="15" customHeight="1">
      <c r="A38" s="355"/>
      <c r="B38" s="355"/>
      <c r="C38" s="355"/>
      <c r="D38" s="355"/>
      <c r="E38" s="355"/>
      <c r="F38" s="355"/>
    </row>
    <row r="39" spans="1:6" ht="15" customHeight="1">
      <c r="A39" s="355"/>
      <c r="B39" s="355"/>
      <c r="C39" s="355"/>
      <c r="D39" s="355"/>
      <c r="E39" s="355"/>
      <c r="F39" s="355"/>
    </row>
    <row r="40" spans="1:6" ht="15" customHeight="1">
      <c r="A40" s="355"/>
      <c r="B40" s="355"/>
      <c r="C40" s="355"/>
      <c r="D40" s="355"/>
      <c r="E40" s="355"/>
      <c r="F40" s="355"/>
    </row>
    <row r="41" spans="1:6" ht="15" customHeight="1">
      <c r="A41" s="355"/>
      <c r="B41" s="355"/>
      <c r="C41" s="355"/>
      <c r="D41" s="355"/>
      <c r="E41" s="355"/>
      <c r="F41" s="355"/>
    </row>
    <row r="42" spans="1:6" ht="15" customHeight="1">
      <c r="A42" s="355"/>
      <c r="B42" s="355"/>
      <c r="C42" s="355"/>
      <c r="D42" s="355"/>
      <c r="E42" s="355"/>
      <c r="F42" s="355"/>
    </row>
    <row r="43" spans="1:6" ht="15" customHeight="1">
      <c r="A43" s="355"/>
      <c r="B43" s="355"/>
      <c r="C43" s="355"/>
      <c r="D43" s="355"/>
      <c r="E43" s="355"/>
      <c r="F43" s="355"/>
    </row>
    <row r="44" spans="1:6" ht="15" customHeight="1">
      <c r="A44" s="355"/>
      <c r="B44" s="355"/>
      <c r="C44" s="355"/>
      <c r="D44" s="355"/>
      <c r="E44" s="355"/>
      <c r="F44" s="355"/>
    </row>
    <row r="45" spans="1:6" ht="15" customHeight="1">
      <c r="A45" s="355"/>
      <c r="B45" s="355"/>
      <c r="C45" s="355"/>
      <c r="D45" s="355"/>
      <c r="E45" s="355"/>
      <c r="F45" s="355"/>
    </row>
    <row r="46" spans="1:6" ht="15" customHeight="1">
      <c r="A46" s="355"/>
      <c r="B46" s="355"/>
      <c r="C46" s="355"/>
      <c r="D46" s="355"/>
      <c r="E46" s="355"/>
      <c r="F46" s="355"/>
    </row>
    <row r="47" spans="1:6" ht="15" customHeight="1">
      <c r="A47" s="355"/>
      <c r="B47" s="355"/>
      <c r="C47" s="355"/>
      <c r="D47" s="355"/>
      <c r="E47" s="355"/>
      <c r="F47" s="355"/>
    </row>
    <row r="48" spans="1: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98" ht="15" hidden="1" customHeight="1"/>
    <row r="99" ht="15" hidden="1" customHeight="1"/>
    <row r="100" ht="15" hidden="1" customHeight="1"/>
    <row r="101" ht="18" hidden="1" customHeight="1"/>
    <row r="102" ht="18" hidden="1" customHeight="1"/>
    <row r="103" ht="18" hidden="1" customHeight="1"/>
    <row r="104" ht="16.5" hidden="1" customHeight="1"/>
    <row r="105" ht="18" hidden="1" customHeight="1"/>
    <row r="106" ht="18" hidden="1" customHeight="1"/>
    <row r="107" ht="24.95" customHeight="1"/>
    <row r="108" ht="6" customHeight="1"/>
    <row r="109" ht="15" customHeight="1"/>
  </sheetData>
  <phoneticPr fontId="3" type="noConversion"/>
  <printOptions horizontalCentered="1"/>
  <pageMargins left="0.39370078740157483" right="0.39370078740157483" top="0.59055118110236227" bottom="0.62992125984251968" header="0.19685039370078741" footer="0.39370078740157483"/>
  <pageSetup paperSize="11" orientation="portrait" verticalDpi="300" r:id="rId1"/>
  <headerFooter alignWithMargins="0">
    <oddFooter>&amp;L&amp;"Times New Roman,Italic"&amp;8Thông báo Tình hình Kinh tế - xã hội 9 tháng đầu năm 2019&amp;R&amp;P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/>
  </sheetPr>
  <dimension ref="A1:K48"/>
  <sheetViews>
    <sheetView workbookViewId="0">
      <selection activeCell="A28" sqref="A28"/>
    </sheetView>
  </sheetViews>
  <sheetFormatPr defaultColWidth="9.140625" defaultRowHeight="12.75"/>
  <cols>
    <col min="1" max="1" width="1.7109375" style="347" customWidth="1"/>
    <col min="2" max="2" width="24.7109375" style="347" customWidth="1"/>
    <col min="3" max="4" width="10.7109375" style="347" customWidth="1"/>
    <col min="5" max="5" width="11.7109375" style="347" customWidth="1"/>
    <col min="6" max="6" width="9.140625" style="347"/>
    <col min="7" max="7" width="3.42578125" style="347" customWidth="1"/>
    <col min="8" max="8" width="27.5703125" style="347" customWidth="1"/>
    <col min="9" max="10" width="12.140625" style="347" customWidth="1"/>
    <col min="11" max="16384" width="9.140625" style="347"/>
  </cols>
  <sheetData>
    <row r="1" spans="1:11" s="346" customFormat="1" ht="20.100000000000001" customHeight="1">
      <c r="A1" s="716" t="s">
        <v>588</v>
      </c>
      <c r="F1" s="330"/>
      <c r="G1" s="347"/>
      <c r="H1" s="347"/>
      <c r="I1" s="347"/>
      <c r="J1" s="347"/>
      <c r="K1" s="347"/>
    </row>
    <row r="2" spans="1:11" s="346" customFormat="1" ht="20.100000000000001" customHeight="1">
      <c r="A2" s="330"/>
      <c r="B2" s="348"/>
      <c r="C2" s="348"/>
      <c r="D2" s="348"/>
      <c r="E2" s="348"/>
      <c r="F2" s="330"/>
      <c r="G2" s="347"/>
      <c r="H2" s="347"/>
      <c r="I2" s="347"/>
      <c r="J2" s="347"/>
      <c r="K2" s="347"/>
    </row>
    <row r="3" spans="1:11" s="346" customFormat="1" ht="18" customHeight="1">
      <c r="A3" s="330"/>
      <c r="B3" s="348"/>
      <c r="C3" s="348"/>
      <c r="D3" s="348"/>
      <c r="E3" s="348"/>
      <c r="F3" s="330"/>
      <c r="G3" s="347"/>
      <c r="H3" s="347"/>
      <c r="I3" s="347"/>
      <c r="J3" s="347"/>
      <c r="K3" s="347"/>
    </row>
    <row r="4" spans="1:11" ht="80.099999999999994" customHeight="1">
      <c r="A4" s="717"/>
      <c r="B4" s="718"/>
      <c r="C4" s="719" t="s">
        <v>583</v>
      </c>
      <c r="D4" s="719" t="s">
        <v>584</v>
      </c>
      <c r="E4" s="719" t="s">
        <v>585</v>
      </c>
      <c r="F4" s="352"/>
    </row>
    <row r="5" spans="1:11" ht="8.1" customHeight="1">
      <c r="A5" s="720"/>
      <c r="B5" s="721"/>
      <c r="C5" s="721"/>
      <c r="D5" s="721"/>
      <c r="E5" s="721"/>
      <c r="F5" s="355"/>
    </row>
    <row r="6" spans="1:11" ht="18" customHeight="1">
      <c r="A6" s="722" t="s">
        <v>325</v>
      </c>
      <c r="B6" s="723"/>
      <c r="C6" s="724"/>
      <c r="D6" s="724"/>
      <c r="E6" s="725"/>
      <c r="F6" s="355"/>
    </row>
    <row r="7" spans="1:11" ht="7.5" customHeight="1">
      <c r="A7" s="723"/>
      <c r="B7" s="726"/>
      <c r="C7" s="727"/>
      <c r="D7" s="727"/>
      <c r="E7" s="727"/>
      <c r="F7" s="355"/>
    </row>
    <row r="8" spans="1:11" ht="18" customHeight="1">
      <c r="A8" s="722" t="s">
        <v>326</v>
      </c>
      <c r="B8" s="723"/>
      <c r="C8" s="728"/>
      <c r="D8" s="728"/>
      <c r="E8" s="728"/>
      <c r="F8" s="355"/>
    </row>
    <row r="9" spans="1:11" ht="18" customHeight="1">
      <c r="A9" s="729" t="s">
        <v>327</v>
      </c>
      <c r="B9" s="723"/>
      <c r="C9" s="728"/>
      <c r="D9" s="728"/>
      <c r="E9" s="728"/>
      <c r="F9" s="355"/>
    </row>
    <row r="10" spans="1:11" ht="21.95" customHeight="1">
      <c r="A10" s="723"/>
      <c r="B10" s="730" t="s">
        <v>586</v>
      </c>
      <c r="C10" s="731"/>
      <c r="D10" s="731"/>
      <c r="E10" s="731"/>
      <c r="F10" s="355"/>
    </row>
    <row r="11" spans="1:11" ht="21.95" customHeight="1">
      <c r="A11" s="723"/>
      <c r="B11" s="732" t="s">
        <v>587</v>
      </c>
      <c r="C11" s="733">
        <v>222468</v>
      </c>
      <c r="D11" s="733">
        <v>224090</v>
      </c>
      <c r="E11" s="734">
        <v>100.73</v>
      </c>
      <c r="F11" s="369"/>
    </row>
    <row r="12" spans="1:11" ht="21.95" customHeight="1">
      <c r="A12" s="723"/>
      <c r="B12" s="732" t="s">
        <v>329</v>
      </c>
      <c r="C12" s="734">
        <v>57</v>
      </c>
      <c r="D12" s="734">
        <v>58.86</v>
      </c>
      <c r="E12" s="734">
        <v>103.26</v>
      </c>
      <c r="F12" s="369"/>
    </row>
    <row r="13" spans="1:11" ht="21.95" customHeight="1">
      <c r="A13" s="723"/>
      <c r="B13" s="735" t="s">
        <v>330</v>
      </c>
      <c r="C13" s="733">
        <v>1268024</v>
      </c>
      <c r="D13" s="733">
        <v>1318902</v>
      </c>
      <c r="E13" s="734">
        <v>104.01</v>
      </c>
      <c r="F13" s="369"/>
    </row>
    <row r="14" spans="1:11" ht="24.95" customHeight="1">
      <c r="A14" s="723"/>
      <c r="B14" s="730" t="s">
        <v>315</v>
      </c>
      <c r="C14" s="731"/>
      <c r="D14" s="731"/>
      <c r="E14" s="731"/>
      <c r="F14" s="355"/>
    </row>
    <row r="15" spans="1:11" ht="21.95" customHeight="1">
      <c r="A15" s="723"/>
      <c r="B15" s="732" t="s">
        <v>587</v>
      </c>
      <c r="C15" s="733">
        <v>3236</v>
      </c>
      <c r="D15" s="733">
        <v>2695</v>
      </c>
      <c r="E15" s="734">
        <v>83.27</v>
      </c>
      <c r="F15" s="369"/>
    </row>
    <row r="16" spans="1:11" ht="21.95" customHeight="1">
      <c r="A16" s="723"/>
      <c r="B16" s="732" t="s">
        <v>329</v>
      </c>
      <c r="C16" s="734">
        <v>80.209999999999994</v>
      </c>
      <c r="D16" s="734">
        <v>74.91</v>
      </c>
      <c r="E16" s="734">
        <v>93.39</v>
      </c>
      <c r="F16" s="369"/>
    </row>
    <row r="17" spans="1:6" ht="21.95" customHeight="1">
      <c r="A17" s="723"/>
      <c r="B17" s="735" t="s">
        <v>330</v>
      </c>
      <c r="C17" s="733">
        <v>25959</v>
      </c>
      <c r="D17" s="733">
        <v>20188</v>
      </c>
      <c r="E17" s="734">
        <v>77.77</v>
      </c>
      <c r="F17" s="369"/>
    </row>
    <row r="18" spans="1:6" ht="24.95" customHeight="1">
      <c r="A18" s="723"/>
      <c r="B18" s="730" t="s">
        <v>316</v>
      </c>
      <c r="C18" s="731"/>
      <c r="D18" s="731"/>
      <c r="E18" s="736"/>
      <c r="F18" s="355"/>
    </row>
    <row r="19" spans="1:6" ht="21.95" customHeight="1">
      <c r="A19" s="723"/>
      <c r="B19" s="732" t="s">
        <v>587</v>
      </c>
      <c r="C19" s="733">
        <v>52</v>
      </c>
      <c r="D19" s="733">
        <v>45</v>
      </c>
      <c r="E19" s="734">
        <v>87.09</v>
      </c>
      <c r="F19" s="369"/>
    </row>
    <row r="20" spans="1:6" ht="21.95" customHeight="1">
      <c r="A20" s="723"/>
      <c r="B20" s="732" t="s">
        <v>329</v>
      </c>
      <c r="C20" s="734">
        <v>141.53</v>
      </c>
      <c r="D20" s="734">
        <v>145.66999999999999</v>
      </c>
      <c r="E20" s="734">
        <v>102.93</v>
      </c>
      <c r="F20" s="369"/>
    </row>
    <row r="21" spans="1:6" ht="21.95" customHeight="1">
      <c r="A21" s="723"/>
      <c r="B21" s="735" t="s">
        <v>330</v>
      </c>
      <c r="C21" s="733">
        <v>729</v>
      </c>
      <c r="D21" s="733">
        <v>653</v>
      </c>
      <c r="E21" s="734">
        <v>89.64</v>
      </c>
      <c r="F21" s="369"/>
    </row>
    <row r="22" spans="1:6" ht="21.95" customHeight="1">
      <c r="A22" s="723"/>
      <c r="B22" s="735"/>
      <c r="C22" s="733"/>
      <c r="D22" s="733"/>
      <c r="E22" s="734"/>
      <c r="F22" s="369"/>
    </row>
    <row r="23" spans="1:6" ht="24.95" customHeight="1">
      <c r="A23" s="723"/>
      <c r="B23" s="730" t="s">
        <v>331</v>
      </c>
      <c r="C23" s="731"/>
      <c r="D23" s="731"/>
      <c r="E23" s="736"/>
      <c r="F23" s="355"/>
    </row>
    <row r="24" spans="1:6" ht="21.95" customHeight="1">
      <c r="A24" s="723"/>
      <c r="B24" s="732" t="s">
        <v>587</v>
      </c>
      <c r="C24" s="734">
        <v>2.1</v>
      </c>
      <c r="D24" s="734">
        <v>1</v>
      </c>
      <c r="E24" s="734">
        <v>38.1</v>
      </c>
      <c r="F24" s="355"/>
    </row>
    <row r="25" spans="1:6" ht="21.95" customHeight="1">
      <c r="A25" s="737"/>
      <c r="B25" s="732" t="s">
        <v>329</v>
      </c>
      <c r="C25" s="734">
        <v>27.58</v>
      </c>
      <c r="D25" s="734">
        <v>24.91</v>
      </c>
      <c r="E25" s="734">
        <v>90.34</v>
      </c>
      <c r="F25" s="355"/>
    </row>
    <row r="26" spans="1:6" ht="21.95" customHeight="1">
      <c r="A26" s="737"/>
      <c r="B26" s="735" t="s">
        <v>330</v>
      </c>
      <c r="C26" s="734">
        <v>6</v>
      </c>
      <c r="D26" s="734">
        <v>2</v>
      </c>
      <c r="E26" s="734">
        <v>34.409999999999997</v>
      </c>
      <c r="F26" s="355"/>
    </row>
    <row r="27" spans="1:6" ht="24.95" customHeight="1">
      <c r="A27" s="737"/>
      <c r="B27" s="730" t="s">
        <v>317</v>
      </c>
      <c r="C27" s="731"/>
      <c r="D27" s="731"/>
      <c r="E27" s="738"/>
      <c r="F27" s="355"/>
    </row>
    <row r="28" spans="1:6" ht="21.95" customHeight="1">
      <c r="A28" s="737"/>
      <c r="B28" s="732" t="s">
        <v>587</v>
      </c>
      <c r="C28" s="733">
        <v>546</v>
      </c>
      <c r="D28" s="733">
        <v>552</v>
      </c>
      <c r="E28" s="734">
        <v>101.06</v>
      </c>
      <c r="F28" s="369"/>
    </row>
    <row r="29" spans="1:6" ht="21.95" customHeight="1">
      <c r="A29" s="737"/>
      <c r="B29" s="732" t="s">
        <v>329</v>
      </c>
      <c r="C29" s="734">
        <v>39.42</v>
      </c>
      <c r="D29" s="734">
        <v>40.89</v>
      </c>
      <c r="E29" s="734">
        <v>103.72</v>
      </c>
      <c r="F29" s="369"/>
    </row>
    <row r="30" spans="1:6" ht="21.95" customHeight="1">
      <c r="A30" s="737"/>
      <c r="B30" s="735" t="s">
        <v>330</v>
      </c>
      <c r="C30" s="733">
        <v>2152</v>
      </c>
      <c r="D30" s="733">
        <v>2256</v>
      </c>
      <c r="E30" s="734">
        <v>104.81</v>
      </c>
      <c r="F30" s="369"/>
    </row>
    <row r="31" spans="1:6" ht="24.95" customHeight="1">
      <c r="A31" s="737"/>
      <c r="B31" s="730" t="s">
        <v>332</v>
      </c>
      <c r="C31" s="731"/>
      <c r="D31" s="731"/>
      <c r="E31" s="736"/>
      <c r="F31" s="355"/>
    </row>
    <row r="32" spans="1:6" ht="21.95" customHeight="1">
      <c r="A32" s="737"/>
      <c r="B32" s="732" t="s">
        <v>587</v>
      </c>
      <c r="C32" s="733">
        <v>11219</v>
      </c>
      <c r="D32" s="733">
        <v>12441</v>
      </c>
      <c r="E32" s="734">
        <v>110.88</v>
      </c>
      <c r="F32" s="369"/>
    </row>
    <row r="33" spans="1:6" ht="21.95" customHeight="1">
      <c r="A33" s="737"/>
      <c r="B33" s="732" t="s">
        <v>329</v>
      </c>
      <c r="C33" s="734">
        <v>212.91</v>
      </c>
      <c r="D33" s="734">
        <v>219.82</v>
      </c>
      <c r="E33" s="734">
        <v>103.25</v>
      </c>
      <c r="F33" s="369"/>
    </row>
    <row r="34" spans="1:6" ht="21.95" customHeight="1">
      <c r="A34" s="737"/>
      <c r="B34" s="735" t="s">
        <v>330</v>
      </c>
      <c r="C34" s="733">
        <v>238870</v>
      </c>
      <c r="D34" s="733">
        <v>273465</v>
      </c>
      <c r="E34" s="734">
        <v>114.48</v>
      </c>
      <c r="F34" s="369"/>
    </row>
    <row r="35" spans="1:6" ht="15">
      <c r="A35" s="374"/>
      <c r="B35" s="374"/>
      <c r="C35" s="374"/>
      <c r="D35" s="374"/>
      <c r="E35" s="374"/>
      <c r="F35" s="355"/>
    </row>
    <row r="36" spans="1:6" ht="15">
      <c r="A36" s="355"/>
      <c r="B36" s="355"/>
      <c r="C36" s="355"/>
      <c r="D36" s="355"/>
      <c r="E36" s="355"/>
      <c r="F36" s="355"/>
    </row>
    <row r="37" spans="1:6" ht="15">
      <c r="A37" s="355"/>
      <c r="B37" s="355"/>
      <c r="C37" s="355"/>
      <c r="D37" s="355"/>
      <c r="E37" s="355"/>
      <c r="F37" s="355"/>
    </row>
    <row r="38" spans="1:6" ht="15">
      <c r="A38" s="355"/>
      <c r="B38" s="355"/>
      <c r="C38" s="355"/>
      <c r="D38" s="355"/>
      <c r="E38" s="355"/>
      <c r="F38" s="355"/>
    </row>
    <row r="39" spans="1:6" ht="15">
      <c r="A39" s="355"/>
      <c r="B39" s="355"/>
      <c r="C39" s="355"/>
      <c r="D39" s="355"/>
      <c r="E39" s="355"/>
      <c r="F39" s="355"/>
    </row>
    <row r="40" spans="1:6" ht="15">
      <c r="A40" s="355"/>
      <c r="B40" s="355"/>
      <c r="C40" s="355"/>
      <c r="D40" s="355"/>
      <c r="E40" s="355"/>
      <c r="F40" s="355"/>
    </row>
    <row r="41" spans="1:6" ht="15">
      <c r="A41" s="355"/>
      <c r="B41" s="355"/>
      <c r="C41" s="355"/>
      <c r="D41" s="355"/>
      <c r="E41" s="355"/>
      <c r="F41" s="355"/>
    </row>
    <row r="42" spans="1:6" ht="15">
      <c r="A42" s="355"/>
      <c r="B42" s="355"/>
      <c r="C42" s="355"/>
      <c r="D42" s="355"/>
      <c r="E42" s="355"/>
      <c r="F42" s="355"/>
    </row>
    <row r="43" spans="1:6" ht="15">
      <c r="A43" s="355"/>
      <c r="B43" s="355"/>
      <c r="C43" s="355"/>
      <c r="D43" s="355"/>
      <c r="E43" s="355"/>
      <c r="F43" s="355"/>
    </row>
    <row r="44" spans="1:6" ht="15">
      <c r="A44" s="355"/>
      <c r="B44" s="355"/>
      <c r="C44" s="355"/>
      <c r="D44" s="355"/>
      <c r="E44" s="355"/>
      <c r="F44" s="355"/>
    </row>
    <row r="45" spans="1:6" ht="15">
      <c r="A45" s="355"/>
      <c r="B45" s="355"/>
      <c r="C45" s="355"/>
      <c r="D45" s="355"/>
      <c r="E45" s="355"/>
      <c r="F45" s="355"/>
    </row>
    <row r="46" spans="1:6" ht="15">
      <c r="A46" s="355"/>
      <c r="B46" s="355"/>
      <c r="C46" s="355"/>
      <c r="D46" s="355"/>
      <c r="E46" s="355"/>
      <c r="F46" s="355"/>
    </row>
    <row r="47" spans="1:6" ht="15">
      <c r="A47" s="355"/>
      <c r="B47" s="355"/>
      <c r="C47" s="355"/>
      <c r="D47" s="355"/>
      <c r="E47" s="355"/>
      <c r="F47" s="355"/>
    </row>
    <row r="48" spans="1:6" ht="15">
      <c r="A48" s="355"/>
      <c r="B48" s="355"/>
      <c r="C48" s="355"/>
      <c r="D48" s="355"/>
      <c r="E48" s="355"/>
      <c r="F48" s="355"/>
    </row>
  </sheetData>
  <printOptions horizontalCentered="1"/>
  <pageMargins left="0.59055118110236227" right="0.59055118110236227" top="0.59055118110236227" bottom="0.62992125984251968" header="0.19685039370078741" footer="0.39370078740157483"/>
  <pageSetup paperSize="11" orientation="portrait" verticalDpi="0" r:id="rId1"/>
  <headerFooter>
    <oddFooter>&amp;L&amp;"Times New Roman,Italic"&amp;8Thông báo Tình hình Kinh tế - xã hội 9 tháng đầu năm 2019&amp;R&amp;P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/>
  </sheetPr>
  <dimension ref="A1:K16"/>
  <sheetViews>
    <sheetView workbookViewId="0">
      <selection activeCell="A28" sqref="A28"/>
    </sheetView>
  </sheetViews>
  <sheetFormatPr defaultColWidth="9.140625" defaultRowHeight="12.75"/>
  <cols>
    <col min="1" max="1" width="2.7109375" style="331" customWidth="1"/>
    <col min="2" max="2" width="23.5703125" style="331" customWidth="1"/>
    <col min="3" max="4" width="11" style="331" customWidth="1"/>
    <col min="5" max="5" width="12.140625" style="331" customWidth="1"/>
    <col min="6" max="6" width="9.140625" style="331"/>
    <col min="7" max="7" width="13.85546875" style="331" customWidth="1"/>
    <col min="8" max="8" width="13.7109375" style="331" customWidth="1"/>
    <col min="9" max="9" width="14.7109375" style="331" customWidth="1"/>
    <col min="10" max="10" width="16.5703125" style="331" customWidth="1"/>
    <col min="11" max="11" width="15.85546875" style="331" customWidth="1"/>
    <col min="12" max="16384" width="9.140625" style="331"/>
  </cols>
  <sheetData>
    <row r="1" spans="1:11" s="375" customFormat="1" ht="20.100000000000001" customHeight="1">
      <c r="A1" s="741" t="s">
        <v>589</v>
      </c>
      <c r="G1" s="331"/>
      <c r="H1" s="331"/>
      <c r="I1" s="331"/>
      <c r="J1" s="331"/>
      <c r="K1" s="331"/>
    </row>
    <row r="2" spans="1:11" s="375" customFormat="1" ht="20.100000000000001" customHeight="1">
      <c r="G2" s="331"/>
      <c r="H2" s="331"/>
      <c r="I2" s="331"/>
      <c r="J2" s="331"/>
      <c r="K2" s="331"/>
    </row>
    <row r="3" spans="1:11" ht="20.100000000000001" customHeight="1">
      <c r="A3" s="376"/>
      <c r="B3" s="376"/>
      <c r="C3" s="376"/>
      <c r="D3" s="377"/>
    </row>
    <row r="4" spans="1:11" ht="69.95" customHeight="1">
      <c r="A4" s="285"/>
      <c r="B4" s="285"/>
      <c r="C4" s="286" t="s">
        <v>590</v>
      </c>
      <c r="D4" s="286" t="s">
        <v>591</v>
      </c>
      <c r="E4" s="286" t="s">
        <v>334</v>
      </c>
      <c r="F4" s="309"/>
    </row>
    <row r="5" spans="1:11" ht="8.25" customHeight="1">
      <c r="A5" s="285"/>
      <c r="B5" s="285"/>
      <c r="C5" s="285"/>
      <c r="D5" s="285"/>
      <c r="E5" s="285"/>
    </row>
    <row r="6" spans="1:11" ht="20.100000000000001" customHeight="1">
      <c r="A6" s="285" t="s">
        <v>185</v>
      </c>
      <c r="B6" s="285"/>
      <c r="C6" s="287">
        <v>2900</v>
      </c>
      <c r="D6" s="287">
        <v>2330</v>
      </c>
      <c r="E6" s="288">
        <f>D6/C6*100</f>
        <v>80.344827586206904</v>
      </c>
      <c r="G6" s="287"/>
      <c r="H6" s="287"/>
      <c r="I6" s="740"/>
    </row>
    <row r="7" spans="1:11" ht="20.100000000000001" customHeight="1">
      <c r="A7" s="285" t="s">
        <v>186</v>
      </c>
      <c r="B7" s="285"/>
      <c r="C7" s="287">
        <v>80000</v>
      </c>
      <c r="D7" s="287">
        <v>71000</v>
      </c>
      <c r="E7" s="288">
        <f t="shared" ref="E7:E12" si="0">D7/C7*100</f>
        <v>88.75</v>
      </c>
      <c r="G7" s="287"/>
      <c r="H7" s="287"/>
      <c r="I7" s="740"/>
    </row>
    <row r="8" spans="1:11" ht="20.100000000000001" customHeight="1">
      <c r="A8" s="285" t="s">
        <v>187</v>
      </c>
      <c r="B8" s="285"/>
      <c r="C8" s="287">
        <v>113000</v>
      </c>
      <c r="D8" s="287">
        <v>95000</v>
      </c>
      <c r="E8" s="288">
        <f t="shared" si="0"/>
        <v>84.070796460176993</v>
      </c>
      <c r="G8" s="287"/>
      <c r="H8" s="287"/>
      <c r="I8" s="740"/>
    </row>
    <row r="9" spans="1:11" ht="20.100000000000001" customHeight="1">
      <c r="A9" s="285" t="s">
        <v>188</v>
      </c>
      <c r="B9" s="285"/>
      <c r="C9" s="287">
        <v>4320</v>
      </c>
      <c r="D9" s="287">
        <v>4500</v>
      </c>
      <c r="E9" s="288">
        <f t="shared" si="0"/>
        <v>104.16666666666667</v>
      </c>
      <c r="G9" s="287"/>
      <c r="H9" s="287"/>
      <c r="I9" s="740"/>
    </row>
    <row r="10" spans="1:11" ht="20.100000000000001" customHeight="1">
      <c r="A10" s="285"/>
      <c r="B10" s="285" t="s">
        <v>42</v>
      </c>
      <c r="C10" s="287"/>
      <c r="D10" s="287"/>
      <c r="E10" s="288"/>
      <c r="G10" s="287"/>
      <c r="H10" s="287"/>
      <c r="I10" s="740"/>
    </row>
    <row r="11" spans="1:11" ht="20.100000000000001" customHeight="1">
      <c r="A11" s="285"/>
      <c r="B11" s="285" t="s">
        <v>335</v>
      </c>
      <c r="C11" s="287">
        <v>1320</v>
      </c>
      <c r="D11" s="287">
        <v>1385</v>
      </c>
      <c r="E11" s="288">
        <f t="shared" si="0"/>
        <v>104.92424242424244</v>
      </c>
      <c r="G11" s="287"/>
      <c r="H11" s="287"/>
      <c r="I11" s="740"/>
    </row>
    <row r="12" spans="1:11" ht="20.100000000000001" customHeight="1">
      <c r="A12" s="285"/>
      <c r="B12" s="285" t="s">
        <v>336</v>
      </c>
      <c r="C12" s="287">
        <v>3000</v>
      </c>
      <c r="D12" s="287">
        <v>3115</v>
      </c>
      <c r="E12" s="288">
        <f t="shared" si="0"/>
        <v>103.83333333333333</v>
      </c>
      <c r="G12" s="287"/>
      <c r="H12" s="287"/>
      <c r="I12" s="740"/>
    </row>
    <row r="13" spans="1:11" ht="20.100000000000001" customHeight="1">
      <c r="A13" s="376"/>
      <c r="B13" s="376"/>
      <c r="C13" s="376"/>
      <c r="D13" s="376"/>
      <c r="E13" s="376"/>
    </row>
    <row r="14" spans="1:11" ht="20.100000000000001" customHeight="1"/>
    <row r="15" spans="1:11" ht="20.100000000000001" customHeight="1"/>
    <row r="16" spans="1:11" ht="20.100000000000001" customHeight="1"/>
  </sheetData>
  <printOptions horizontalCentered="1"/>
  <pageMargins left="0.59055118110236227" right="0.59055118110236227" top="0.59055118110236227" bottom="0.62992125984251968" header="0.19685039370078741" footer="0.39370078740157483"/>
  <pageSetup paperSize="11" orientation="portrait" verticalDpi="0" r:id="rId1"/>
  <headerFooter>
    <oddFooter>&amp;LThông báo Tình hình Kinh tế - xã hội 6 tháng đầu năm 2019&amp;R&amp;P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6</vt:i4>
      </vt:variant>
    </vt:vector>
  </HeadingPairs>
  <TitlesOfParts>
    <vt:vector size="48" baseType="lpstr">
      <vt:lpstr>bia</vt:lpstr>
      <vt:lpstr>biaphụlục(23)</vt:lpstr>
      <vt:lpstr>1-GRDP GSS(ĐP)</vt:lpstr>
      <vt:lpstr>1-GDP GHH(ĐP)</vt:lpstr>
      <vt:lpstr>SXNN </vt:lpstr>
      <vt:lpstr>SXNN (tieptheo)</vt:lpstr>
      <vt:lpstr>vụ ĐX 2019</vt:lpstr>
      <vt:lpstr>vụ HT 2019</vt:lpstr>
      <vt:lpstr>Chan nuoi</vt:lpstr>
      <vt:lpstr>SP Chăn nuôi</vt:lpstr>
      <vt:lpstr>lâm nghiệp</vt:lpstr>
      <vt:lpstr>SL thủy sản</vt:lpstr>
      <vt:lpstr>IPI cong nghiep</vt:lpstr>
      <vt:lpstr>SP CN thang</vt:lpstr>
      <vt:lpstr>SPCN thang (2)</vt:lpstr>
      <vt:lpstr>SPCN thang (3)</vt:lpstr>
      <vt:lpstr>SPCN thang (4)</vt:lpstr>
      <vt:lpstr>TMBL</vt:lpstr>
      <vt:lpstr>DT dichvu AU,Luhanh</vt:lpstr>
      <vt:lpstr>Doanhthu VT</vt:lpstr>
      <vt:lpstr>vantai HKK</vt:lpstr>
      <vt:lpstr>vantai HH</vt:lpstr>
      <vt:lpstr>ngân hàng</vt:lpstr>
      <vt:lpstr>Vốnđầutư</vt:lpstr>
      <vt:lpstr>Thu NSNN</vt:lpstr>
      <vt:lpstr>Chi NSNN</vt:lpstr>
      <vt:lpstr>xuat khau</vt:lpstr>
      <vt:lpstr>Nhập khẩu</vt:lpstr>
      <vt:lpstr>CPI-T9</vt:lpstr>
      <vt:lpstr>CSgia 10nam</vt:lpstr>
      <vt:lpstr>vàng-dola</vt:lpstr>
      <vt:lpstr>YTE(X) </vt:lpstr>
      <vt:lpstr>GD phothong</vt:lpstr>
      <vt:lpstr>danso</vt:lpstr>
      <vt:lpstr>antoanGT-chayno</vt:lpstr>
      <vt:lpstr>ươc nam</vt:lpstr>
      <vt:lpstr>GRDP 2019</vt:lpstr>
      <vt:lpstr>GTXS NN 2019</vt:lpstr>
      <vt:lpstr>IIP congnghiep</vt:lpstr>
      <vt:lpstr>SP CN 2019</vt:lpstr>
      <vt:lpstr>TMBL 2019</vt:lpstr>
      <vt:lpstr>GO XD</vt:lpstr>
      <vt:lpstr>'IPI cong nghiep'!Print_Titles</vt:lpstr>
      <vt:lpstr>'SXNN '!Print_Titles</vt:lpstr>
      <vt:lpstr>'SXNN (tieptheo)'!Print_Titles</vt:lpstr>
      <vt:lpstr>'vụ ĐX 2019'!Print_Titles</vt:lpstr>
      <vt:lpstr>'vụ HT 2019'!Print_Titles</vt:lpstr>
      <vt:lpstr>'xuat khau'!Print_Titles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TB qui 1/2011</dc:title>
  <dc:creator>Nguyen Thanh Tam</dc:creator>
  <cp:lastModifiedBy>User</cp:lastModifiedBy>
  <cp:lastPrinted>2019-10-21T02:20:36Z</cp:lastPrinted>
  <dcterms:created xsi:type="dcterms:W3CDTF">1998-03-27T17:03:25Z</dcterms:created>
  <dcterms:modified xsi:type="dcterms:W3CDTF">2019-10-21T08:20:19Z</dcterms:modified>
</cp:coreProperties>
</file>